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9320" windowHeight="11700"/>
  </bookViews>
  <sheets>
    <sheet name="集計結果" sheetId="5" r:id="rId1"/>
    <sheet name="設問1" sheetId="6" r:id="rId2"/>
    <sheet name="設問2" sheetId="7" r:id="rId3"/>
    <sheet name="設問3" sheetId="8" r:id="rId4"/>
  </sheets>
  <definedNames>
    <definedName name="_xlnm.Print_Titles" localSheetId="0">集計結果!$1:$1</definedName>
  </definedNames>
  <calcPr calcId="145621"/>
</workbook>
</file>

<file path=xl/calcChain.xml><?xml version="1.0" encoding="utf-8"?>
<calcChain xmlns="http://schemas.openxmlformats.org/spreadsheetml/2006/main">
  <c r="H18" i="5" l="1"/>
  <c r="H35" i="5"/>
  <c r="D38" i="6" s="1"/>
  <c r="I35" i="5"/>
  <c r="I36" i="5" s="1"/>
  <c r="K35" i="5"/>
  <c r="D39" i="7" s="1"/>
  <c r="L35" i="5"/>
  <c r="D40" i="7" s="1"/>
  <c r="I18" i="5"/>
  <c r="D24" i="6" s="1"/>
  <c r="K18" i="5"/>
  <c r="D22" i="7" s="1"/>
  <c r="L18" i="5"/>
  <c r="D23" i="7" s="1"/>
  <c r="D42" i="7" l="1"/>
  <c r="D39" i="6"/>
  <c r="D41" i="6" s="1"/>
  <c r="L36" i="5"/>
  <c r="D25" i="7"/>
  <c r="K36" i="5"/>
  <c r="H36" i="5"/>
  <c r="D23" i="6"/>
  <c r="D26" i="6" s="1"/>
  <c r="A1" i="7" l="1"/>
  <c r="A1" i="6"/>
  <c r="O21" i="5"/>
  <c r="O15" i="5"/>
  <c r="O4" i="5"/>
  <c r="O3" i="5"/>
  <c r="O5" i="5"/>
  <c r="O18" i="5" s="1"/>
  <c r="O6" i="5"/>
  <c r="O7" i="5"/>
  <c r="O8" i="5"/>
  <c r="O9" i="5"/>
  <c r="O10" i="5"/>
  <c r="O11" i="5"/>
  <c r="O12" i="5"/>
  <c r="O13" i="5"/>
  <c r="O14" i="5"/>
  <c r="O16" i="5"/>
  <c r="O17" i="5"/>
  <c r="O19" i="5"/>
  <c r="O20" i="5"/>
  <c r="O22" i="5"/>
  <c r="O23" i="5"/>
  <c r="O24" i="5"/>
  <c r="O25" i="5"/>
  <c r="O26" i="5"/>
  <c r="O27" i="5"/>
  <c r="O28" i="5"/>
  <c r="O29" i="5"/>
  <c r="O30" i="5"/>
  <c r="O31" i="5"/>
  <c r="O32" i="5"/>
  <c r="O33" i="5"/>
  <c r="O34" i="5"/>
  <c r="M7" i="5"/>
  <c r="M3" i="5"/>
  <c r="M32" i="5"/>
  <c r="M30" i="5"/>
  <c r="M27" i="5"/>
  <c r="J3" i="5"/>
  <c r="M9" i="5"/>
  <c r="M10" i="5"/>
  <c r="M25" i="5"/>
  <c r="M24" i="5"/>
  <c r="M23" i="5"/>
  <c r="M22" i="5"/>
  <c r="M21" i="5"/>
  <c r="M20" i="5"/>
  <c r="M19" i="5"/>
  <c r="M17" i="5"/>
  <c r="M16" i="5"/>
  <c r="M15" i="5"/>
  <c r="M14" i="5"/>
  <c r="M13" i="5"/>
  <c r="M12" i="5"/>
  <c r="M11" i="5"/>
  <c r="M8" i="5"/>
  <c r="M6" i="5"/>
  <c r="M26" i="5"/>
  <c r="M28" i="5"/>
  <c r="M29" i="5"/>
  <c r="M31" i="5"/>
  <c r="M33" i="5"/>
  <c r="M34" i="5"/>
  <c r="M5" i="5"/>
  <c r="M4" i="5"/>
  <c r="D8" i="6"/>
  <c r="J32" i="5"/>
  <c r="J30" i="5"/>
  <c r="J31" i="5"/>
  <c r="J29" i="5"/>
  <c r="J26" i="5"/>
  <c r="J27" i="5"/>
  <c r="J25" i="5"/>
  <c r="J24" i="5"/>
  <c r="J23" i="5"/>
  <c r="J22" i="5"/>
  <c r="J21" i="5"/>
  <c r="J20" i="5"/>
  <c r="J19" i="5"/>
  <c r="J17" i="5"/>
  <c r="J16" i="5"/>
  <c r="J15" i="5"/>
  <c r="J6" i="5"/>
  <c r="J33" i="5"/>
  <c r="J34" i="5"/>
  <c r="J13" i="5"/>
  <c r="J12" i="5"/>
  <c r="J10" i="5"/>
  <c r="J9" i="5"/>
  <c r="J8" i="5"/>
  <c r="J7" i="5"/>
  <c r="J5" i="5"/>
  <c r="J4" i="5"/>
  <c r="J28" i="5"/>
  <c r="O35" i="5" l="1"/>
  <c r="O36" i="5" s="1"/>
  <c r="M35" i="5"/>
  <c r="D41" i="7" s="1"/>
  <c r="J35" i="5"/>
  <c r="D40" i="6" s="1"/>
  <c r="J18" i="5"/>
  <c r="M18" i="5"/>
  <c r="D24" i="7" s="1"/>
  <c r="A1" i="8"/>
  <c r="D6" i="7"/>
  <c r="D7" i="7"/>
  <c r="D7" i="6"/>
  <c r="D10" i="6" s="1"/>
  <c r="D9" i="7" l="1"/>
  <c r="M36" i="5"/>
  <c r="D8" i="7" s="1"/>
  <c r="E38" i="6"/>
  <c r="E39" i="6"/>
  <c r="D25" i="6"/>
  <c r="J36" i="5"/>
  <c r="D9" i="6" s="1"/>
  <c r="E41" i="6" l="1"/>
  <c r="E7" i="6"/>
  <c r="E23" i="7"/>
  <c r="E22" i="7"/>
  <c r="E39" i="7"/>
  <c r="E40" i="7"/>
  <c r="E6" i="7"/>
  <c r="E7" i="7"/>
  <c r="E8" i="6"/>
  <c r="E25" i="7" l="1"/>
  <c r="E42" i="7"/>
  <c r="E24" i="6"/>
  <c r="E23" i="6"/>
  <c r="E9" i="7"/>
  <c r="E10" i="6"/>
  <c r="E26" i="6" l="1"/>
</calcChain>
</file>

<file path=xl/sharedStrings.xml><?xml version="1.0" encoding="utf-8"?>
<sst xmlns="http://schemas.openxmlformats.org/spreadsheetml/2006/main" count="332" uniqueCount="251">
  <si>
    <t>所属</t>
    <rPh sb="0" eb="2">
      <t>ショゾク</t>
    </rPh>
    <phoneticPr fontId="3"/>
  </si>
  <si>
    <t>役職</t>
    <rPh sb="0" eb="2">
      <t>ヤクショク</t>
    </rPh>
    <phoneticPr fontId="3"/>
  </si>
  <si>
    <t>氏名</t>
    <rPh sb="0" eb="2">
      <t>シメイ</t>
    </rPh>
    <phoneticPr fontId="3"/>
  </si>
  <si>
    <t>TEL</t>
    <phoneticPr fontId="3"/>
  </si>
  <si>
    <t>メールアドレス</t>
    <phoneticPr fontId="3"/>
  </si>
  <si>
    <t>津市</t>
    <rPh sb="0" eb="2">
      <t>ツシ</t>
    </rPh>
    <phoneticPr fontId="3"/>
  </si>
  <si>
    <t>主査</t>
    <phoneticPr fontId="3"/>
  </si>
  <si>
    <t>伊勢市</t>
    <rPh sb="0" eb="3">
      <t>イセシ</t>
    </rPh>
    <phoneticPr fontId="3"/>
  </si>
  <si>
    <t>都市計画課</t>
    <phoneticPr fontId="3"/>
  </si>
  <si>
    <t>主事</t>
    <phoneticPr fontId="3"/>
  </si>
  <si>
    <t>大野　明子</t>
    <phoneticPr fontId="3"/>
  </si>
  <si>
    <t>0596-21-5591</t>
    <phoneticPr fontId="3"/>
  </si>
  <si>
    <t>toshikei@city.ise.mie.jp</t>
    <phoneticPr fontId="3"/>
  </si>
  <si>
    <t>まちづくり計画室主任</t>
    <phoneticPr fontId="3"/>
  </si>
  <si>
    <t>白藤　正</t>
    <phoneticPr fontId="3"/>
  </si>
  <si>
    <t>鈴鹿市</t>
    <rPh sb="0" eb="3">
      <t>スズカシ</t>
    </rPh>
    <phoneticPr fontId="3"/>
  </si>
  <si>
    <t>059-382-9003</t>
    <phoneticPr fontId="3"/>
  </si>
  <si>
    <t>johoseisaku@city.suzuka.lg.jp</t>
    <phoneticPr fontId="3"/>
  </si>
  <si>
    <t>名張市</t>
    <rPh sb="0" eb="3">
      <t>ナバリシ</t>
    </rPh>
    <phoneticPr fontId="3"/>
  </si>
  <si>
    <t>主任主事</t>
    <phoneticPr fontId="3"/>
  </si>
  <si>
    <t>佐々木　孝英</t>
    <phoneticPr fontId="3"/>
  </si>
  <si>
    <t>鳥羽市</t>
    <rPh sb="0" eb="3">
      <t>トバシ</t>
    </rPh>
    <phoneticPr fontId="3"/>
  </si>
  <si>
    <t>総務課</t>
    <phoneticPr fontId="3"/>
  </si>
  <si>
    <t>係長</t>
    <phoneticPr fontId="3"/>
  </si>
  <si>
    <t>0599-25-1102</t>
    <phoneticPr fontId="3"/>
  </si>
  <si>
    <t>joho@city.toba.mie.jp</t>
    <phoneticPr fontId="3"/>
  </si>
  <si>
    <t>熊野市</t>
    <rPh sb="0" eb="3">
      <t>クマノシ</t>
    </rPh>
    <phoneticPr fontId="3"/>
  </si>
  <si>
    <t>市長公室企画調整第1係</t>
    <phoneticPr fontId="3"/>
  </si>
  <si>
    <t>主事</t>
    <phoneticPr fontId="3"/>
  </si>
  <si>
    <t>川村　良</t>
    <phoneticPr fontId="3"/>
  </si>
  <si>
    <t>0597-89-4111（内316）</t>
    <phoneticPr fontId="3"/>
  </si>
  <si>
    <t>ryou.kawamura@city.kumano.mie.jp</t>
    <phoneticPr fontId="3"/>
  </si>
  <si>
    <t>いなべ市</t>
    <rPh sb="3" eb="4">
      <t>シ</t>
    </rPh>
    <phoneticPr fontId="3"/>
  </si>
  <si>
    <t>企画部法務情報課</t>
    <phoneticPr fontId="3"/>
  </si>
  <si>
    <t>近藤　雅記</t>
    <phoneticPr fontId="3"/>
  </si>
  <si>
    <t>0594-74-5804</t>
    <phoneticPr fontId="3"/>
  </si>
  <si>
    <t>m-kondo02@city.inabe.mie.jp</t>
    <phoneticPr fontId="3"/>
  </si>
  <si>
    <t>政策推進部　市長公室</t>
    <phoneticPr fontId="3"/>
  </si>
  <si>
    <t>情報推進係</t>
    <phoneticPr fontId="3"/>
  </si>
  <si>
    <t>井田　勝己</t>
    <phoneticPr fontId="3"/>
  </si>
  <si>
    <t>0599-44-0200</t>
    <phoneticPr fontId="3"/>
  </si>
  <si>
    <t>ida-katsumi@city.shima.lg.jp</t>
    <phoneticPr fontId="3"/>
  </si>
  <si>
    <t>伊賀市</t>
    <rPh sb="0" eb="3">
      <t>イガシ</t>
    </rPh>
    <phoneticPr fontId="3"/>
  </si>
  <si>
    <t>東員町</t>
  </si>
  <si>
    <t>企画課</t>
    <phoneticPr fontId="3"/>
  </si>
  <si>
    <t>加藤　朋子</t>
    <phoneticPr fontId="3"/>
  </si>
  <si>
    <t>主任</t>
    <phoneticPr fontId="3"/>
  </si>
  <si>
    <t>植村　和将</t>
    <phoneticPr fontId="3"/>
  </si>
  <si>
    <t>0597-46-3113</t>
    <phoneticPr fontId="3"/>
  </si>
  <si>
    <t>uemura-k@town.mie-kihoku.lg.jp</t>
    <phoneticPr fontId="3"/>
  </si>
  <si>
    <t>情報企画課</t>
    <phoneticPr fontId="3"/>
  </si>
  <si>
    <t>横山　貴之</t>
    <phoneticPr fontId="3"/>
  </si>
  <si>
    <t>059-229-3118</t>
    <phoneticPr fontId="3"/>
  </si>
  <si>
    <t>229-3118@city.tsu.lg.jp</t>
    <phoneticPr fontId="3"/>
  </si>
  <si>
    <t>都市整備部　都市計画室</t>
    <phoneticPr fontId="2"/>
  </si>
  <si>
    <t>都市計画係長</t>
    <phoneticPr fontId="2"/>
  </si>
  <si>
    <t>深井　克治</t>
    <phoneticPr fontId="2"/>
  </si>
  <si>
    <t>0595-63-7764</t>
    <phoneticPr fontId="2"/>
  </si>
  <si>
    <t>toshi@city.nabari.mie.jp</t>
    <phoneticPr fontId="2"/>
  </si>
  <si>
    <t>総務部財政課</t>
    <phoneticPr fontId="2"/>
  </si>
  <si>
    <t>課長補佐</t>
    <phoneticPr fontId="2"/>
  </si>
  <si>
    <t>岩佐　浩二</t>
    <phoneticPr fontId="2"/>
  </si>
  <si>
    <t>0594-86-2820</t>
    <phoneticPr fontId="2"/>
  </si>
  <si>
    <t>zaisei@town.toin.lg.jp</t>
    <phoneticPr fontId="2"/>
  </si>
  <si>
    <t>浜崎　政孝</t>
    <phoneticPr fontId="3"/>
  </si>
  <si>
    <t>建設部都市計画課</t>
    <phoneticPr fontId="2"/>
  </si>
  <si>
    <t>主幹</t>
    <phoneticPr fontId="2"/>
  </si>
  <si>
    <t>城　伸也</t>
    <phoneticPr fontId="2"/>
  </si>
  <si>
    <t>0595-43-2314</t>
    <phoneticPr fontId="2"/>
  </si>
  <si>
    <t>tokei@city.iga.lg.jp</t>
    <phoneticPr fontId="2"/>
  </si>
  <si>
    <t>主事補</t>
    <phoneticPr fontId="2"/>
  </si>
  <si>
    <t>渕　智哉</t>
    <phoneticPr fontId="2"/>
  </si>
  <si>
    <t>主査</t>
    <phoneticPr fontId="2"/>
  </si>
  <si>
    <t>主任</t>
    <phoneticPr fontId="2"/>
  </si>
  <si>
    <t>主事</t>
    <phoneticPr fontId="2"/>
  </si>
  <si>
    <t>濵口　智之</t>
    <phoneticPr fontId="2"/>
  </si>
  <si>
    <t>0597-46-3114</t>
    <phoneticPr fontId="2"/>
  </si>
  <si>
    <t>hamaguchi-t@town.mie-kihoku.lg.jp</t>
    <phoneticPr fontId="2"/>
  </si>
  <si>
    <t>大川　洋海</t>
    <phoneticPr fontId="2"/>
  </si>
  <si>
    <t>0594-74-5898</t>
    <phoneticPr fontId="2"/>
  </si>
  <si>
    <t>h-ookawa00@city.inabe.mie.jp</t>
    <phoneticPr fontId="2"/>
  </si>
  <si>
    <t>事務職員</t>
    <phoneticPr fontId="2"/>
  </si>
  <si>
    <t>小濱　秀斗</t>
    <phoneticPr fontId="2"/>
  </si>
  <si>
    <t>0596-52-7110</t>
    <phoneticPr fontId="2"/>
  </si>
  <si>
    <t>bousai@town.mie-meiwa.lg.jp</t>
    <phoneticPr fontId="2"/>
  </si>
  <si>
    <t>大西　正基</t>
    <phoneticPr fontId="2"/>
  </si>
  <si>
    <t>0598-53-4034</t>
    <phoneticPr fontId="2"/>
  </si>
  <si>
    <t>kiki.div@city.matsusaka.mie.jp</t>
    <phoneticPr fontId="2"/>
  </si>
  <si>
    <t>係員</t>
    <phoneticPr fontId="2"/>
  </si>
  <si>
    <t>種村　大輔</t>
    <phoneticPr fontId="2"/>
  </si>
  <si>
    <t>0594-86-2824</t>
    <phoneticPr fontId="2"/>
  </si>
  <si>
    <t>kikikanri@town.toin.lg.jp</t>
    <phoneticPr fontId="2"/>
  </si>
  <si>
    <t>危機管理係長</t>
    <phoneticPr fontId="2"/>
  </si>
  <si>
    <t>由川　晃規</t>
    <phoneticPr fontId="2"/>
  </si>
  <si>
    <t>0595-63-7271</t>
    <phoneticPr fontId="2"/>
  </si>
  <si>
    <t>kikikanri@city.nabari.mie.jp</t>
    <phoneticPr fontId="2"/>
  </si>
  <si>
    <t>0596-62-1111</t>
    <phoneticPr fontId="2"/>
  </si>
  <si>
    <t>緒方　博章</t>
    <phoneticPr fontId="2"/>
  </si>
  <si>
    <t>059-382-9968</t>
    <phoneticPr fontId="2"/>
  </si>
  <si>
    <t>bosaikikikanri@city.suzuka.lg.jp</t>
    <phoneticPr fontId="2"/>
  </si>
  <si>
    <t>情報政策課</t>
    <phoneticPr fontId="2"/>
  </si>
  <si>
    <t>副主査</t>
    <phoneticPr fontId="2"/>
  </si>
  <si>
    <t>川村　浩司</t>
    <phoneticPr fontId="2"/>
  </si>
  <si>
    <t>岸江　直彦</t>
    <phoneticPr fontId="2"/>
  </si>
  <si>
    <t>059-229-3281</t>
    <phoneticPr fontId="2"/>
  </si>
  <si>
    <t>229-3281@city.tsu.lg.jp</t>
    <phoneticPr fontId="2"/>
  </si>
  <si>
    <t>田中　宏和</t>
    <phoneticPr fontId="2"/>
  </si>
  <si>
    <t>kikikanri@city.yokkaichi.mie.jp</t>
    <phoneticPr fontId="2"/>
  </si>
  <si>
    <t>059-354-8119</t>
    <phoneticPr fontId="2"/>
  </si>
  <si>
    <t>主任主査</t>
    <phoneticPr fontId="2"/>
  </si>
  <si>
    <t>服部　太栄</t>
    <phoneticPr fontId="2"/>
  </si>
  <si>
    <t>0595-84-5035</t>
    <phoneticPr fontId="2"/>
  </si>
  <si>
    <t>bousai@city.kameyama.mie.jp</t>
    <phoneticPr fontId="2"/>
  </si>
  <si>
    <t>小久保　侑美</t>
    <phoneticPr fontId="2"/>
  </si>
  <si>
    <t>0599-25-1118</t>
    <phoneticPr fontId="2"/>
  </si>
  <si>
    <t>bosai@city.toba.mie.jp</t>
    <phoneticPr fontId="2"/>
  </si>
  <si>
    <t>bosai@town.watarai.lg.jp</t>
    <phoneticPr fontId="2"/>
  </si>
  <si>
    <t>柳本　豊</t>
    <phoneticPr fontId="2"/>
  </si>
  <si>
    <t>0597-89-4111（内線315）</t>
    <phoneticPr fontId="2"/>
  </si>
  <si>
    <t>bousai@city.kumano.mie.jp</t>
    <phoneticPr fontId="2"/>
  </si>
  <si>
    <t>丸野　大輔</t>
    <phoneticPr fontId="2"/>
  </si>
  <si>
    <t>0595-22-9640</t>
    <phoneticPr fontId="2"/>
  </si>
  <si>
    <t>kikikanri@city.iga.lg.jp</t>
    <phoneticPr fontId="2"/>
  </si>
  <si>
    <t>古布　理恵</t>
    <phoneticPr fontId="2"/>
  </si>
  <si>
    <t>0596-21-5523</t>
    <phoneticPr fontId="2"/>
  </si>
  <si>
    <t>kikikanri@city.ise.mie.jp</t>
    <phoneticPr fontId="2"/>
  </si>
  <si>
    <t>支障がある（下記に具体的に記載してください）</t>
    <phoneticPr fontId="2"/>
  </si>
  <si>
    <t>支障はなし</t>
    <phoneticPr fontId="2"/>
  </si>
  <si>
    <t>○</t>
    <phoneticPr fontId="2"/>
  </si>
  <si>
    <t>○
住宅地図、上記例のような災害時に必要とされる個人情報を含むあらゆる情報</t>
    <rPh sb="2" eb="5">
      <t>ジュウタクチ</t>
    </rPh>
    <rPh sb="5" eb="6">
      <t>ズ</t>
    </rPh>
    <rPh sb="7" eb="9">
      <t>ジョウキ</t>
    </rPh>
    <rPh sb="9" eb="10">
      <t>レイ</t>
    </rPh>
    <rPh sb="14" eb="16">
      <t>サイガイ</t>
    </rPh>
    <rPh sb="16" eb="17">
      <t>ジ</t>
    </rPh>
    <rPh sb="18" eb="20">
      <t>ヒツヨウ</t>
    </rPh>
    <rPh sb="24" eb="26">
      <t>コジン</t>
    </rPh>
    <rPh sb="26" eb="28">
      <t>ジョウホウ</t>
    </rPh>
    <rPh sb="29" eb="30">
      <t>フク</t>
    </rPh>
    <rPh sb="35" eb="37">
      <t>ジョウホウ</t>
    </rPh>
    <phoneticPr fontId="2"/>
  </si>
  <si>
    <t>○
要配慮者情報</t>
    <rPh sb="2" eb="3">
      <t>ヨウ</t>
    </rPh>
    <rPh sb="3" eb="5">
      <t>ハイリョ</t>
    </rPh>
    <rPh sb="5" eb="6">
      <t>シャ</t>
    </rPh>
    <rPh sb="6" eb="8">
      <t>ジョウホウ</t>
    </rPh>
    <phoneticPr fontId="2"/>
  </si>
  <si>
    <t>○</t>
    <phoneticPr fontId="2"/>
  </si>
  <si>
    <t>今後、スマートフォン・タブレットでの活用も視野に入れているとの事だったが、LGWANでの運用の際、どのようにして接続するのか。</t>
    <phoneticPr fontId="2"/>
  </si>
  <si>
    <t>○
例示の通り。</t>
    <phoneticPr fontId="2"/>
  </si>
  <si>
    <t>システム構築を先行させるよりも各自治体で利用可能となるライセンス数の問題、各自治体の個人情報保護条例との整合などの課題を洗い出し、課題解決に向けた防災ＷＧでの議論を経たうえで、制度設計を行う必要があるのではないでしょうか。</t>
    <phoneticPr fontId="2"/>
  </si>
  <si>
    <t>○</t>
    <phoneticPr fontId="2"/>
  </si>
  <si>
    <t>特になし</t>
    <phoneticPr fontId="2"/>
  </si>
  <si>
    <t>回答者</t>
    <rPh sb="0" eb="2">
      <t>カイトウ</t>
    </rPh>
    <rPh sb="2" eb="3">
      <t>シャ</t>
    </rPh>
    <phoneticPr fontId="2"/>
  </si>
  <si>
    <t>市町名</t>
    <rPh sb="0" eb="1">
      <t>シ</t>
    </rPh>
    <rPh sb="1" eb="2">
      <t>マチ</t>
    </rPh>
    <rPh sb="2" eb="3">
      <t>メイ</t>
    </rPh>
    <phoneticPr fontId="2"/>
  </si>
  <si>
    <t>分類</t>
    <rPh sb="0" eb="2">
      <t>ブンルイ</t>
    </rPh>
    <phoneticPr fontId="2"/>
  </si>
  <si>
    <t>利用したい情報や場面があれば回答してください。</t>
  </si>
  <si>
    <t>地理空間情報集約システムのLGWAN版が構築された場合、現在のインターネット版と比較しセキュリティが強化されるため、利用業務や取り扱い情報の幅が広がります。</t>
  </si>
  <si>
    <t>選択項目</t>
  </si>
  <si>
    <t>回答数</t>
  </si>
  <si>
    <t>構成比</t>
  </si>
  <si>
    <t>合計</t>
  </si>
  <si>
    <t>なし</t>
    <phoneticPr fontId="2"/>
  </si>
  <si>
    <t>ある</t>
    <phoneticPr fontId="2"/>
  </si>
  <si>
    <t>地理空間情報集約システムのLGWAN版が構築された場合、現在運用中のインターネット版を廃止しても支障はないでしょうか。</t>
  </si>
  <si>
    <t>その他、LGWAN版構築にあたりお気づきのことやご意見がありましたら記載してください。</t>
    <phoneticPr fontId="2"/>
  </si>
  <si>
    <t>市町名</t>
    <rPh sb="0" eb="2">
      <t>シチョウ</t>
    </rPh>
    <rPh sb="2" eb="3">
      <t>メイ</t>
    </rPh>
    <phoneticPr fontId="3"/>
  </si>
  <si>
    <t>内容</t>
    <rPh sb="0" eb="2">
      <t>ナイヨウ</t>
    </rPh>
    <phoneticPr fontId="3"/>
  </si>
  <si>
    <t>ある</t>
    <phoneticPr fontId="2"/>
  </si>
  <si>
    <t>○
被災者管理システム</t>
    <phoneticPr fontId="2"/>
  </si>
  <si>
    <t>○
・災害時の被害状況
・要配慮者情報</t>
    <phoneticPr fontId="2"/>
  </si>
  <si>
    <t>紀北町</t>
    <phoneticPr fontId="2"/>
  </si>
  <si>
    <t>津市</t>
    <phoneticPr fontId="2"/>
  </si>
  <si>
    <t>○
個人情報に係るところが利用できるようになるのは良い</t>
    <phoneticPr fontId="2"/>
  </si>
  <si>
    <t>未回答</t>
    <rPh sb="0" eb="1">
      <t>ミ</t>
    </rPh>
    <rPh sb="1" eb="3">
      <t>カイトウ</t>
    </rPh>
    <phoneticPr fontId="2"/>
  </si>
  <si>
    <t>未回答</t>
    <rPh sb="0" eb="1">
      <t>ミ</t>
    </rPh>
    <phoneticPr fontId="2"/>
  </si>
  <si>
    <t>防災WG参加市町</t>
    <rPh sb="0" eb="2">
      <t>ボウサイ</t>
    </rPh>
    <rPh sb="4" eb="6">
      <t>サンカ</t>
    </rPh>
    <rPh sb="6" eb="7">
      <t>シ</t>
    </rPh>
    <rPh sb="7" eb="8">
      <t>マチ</t>
    </rPh>
    <phoneticPr fontId="2"/>
  </si>
  <si>
    <t>四日市市</t>
    <phoneticPr fontId="2"/>
  </si>
  <si>
    <t>IT推進課</t>
    <rPh sb="2" eb="4">
      <t>スイシン</t>
    </rPh>
    <rPh sb="4" eb="5">
      <t>カ</t>
    </rPh>
    <phoneticPr fontId="2"/>
  </si>
  <si>
    <t>松阪市</t>
    <phoneticPr fontId="2"/>
  </si>
  <si>
    <t>都市計画課</t>
    <phoneticPr fontId="3"/>
  </si>
  <si>
    <t>企画総務部人事情報室</t>
    <rPh sb="0" eb="2">
      <t>キカク</t>
    </rPh>
    <rPh sb="2" eb="4">
      <t>ソウム</t>
    </rPh>
    <rPh sb="4" eb="5">
      <t>ブ</t>
    </rPh>
    <rPh sb="5" eb="7">
      <t>ジンジ</t>
    </rPh>
    <rPh sb="7" eb="9">
      <t>ジョウホウ</t>
    </rPh>
    <rPh sb="9" eb="10">
      <t>シツ</t>
    </rPh>
    <phoneticPr fontId="2"/>
  </si>
  <si>
    <t>志摩市</t>
    <rPh sb="0" eb="2">
      <t>シマ</t>
    </rPh>
    <rPh sb="2" eb="3">
      <t>シ</t>
    </rPh>
    <phoneticPr fontId="2"/>
  </si>
  <si>
    <t>度会町</t>
    <rPh sb="0" eb="2">
      <t>ワタライ</t>
    </rPh>
    <phoneticPr fontId="2"/>
  </si>
  <si>
    <t>総務課</t>
    <rPh sb="0" eb="2">
      <t>ソウム</t>
    </rPh>
    <rPh sb="2" eb="3">
      <t>カ</t>
    </rPh>
    <phoneticPr fontId="2"/>
  </si>
  <si>
    <t>技術部会参加市町</t>
    <rPh sb="0" eb="2">
      <t>ギジュツ</t>
    </rPh>
    <rPh sb="2" eb="4">
      <t>ブカイ</t>
    </rPh>
    <rPh sb="4" eb="6">
      <t>サンカ</t>
    </rPh>
    <rPh sb="6" eb="8">
      <t>シチョウ</t>
    </rPh>
    <phoneticPr fontId="2"/>
  </si>
  <si>
    <t>小計（技術部会参加市町のみ）</t>
    <rPh sb="0" eb="2">
      <t>ショウケイ</t>
    </rPh>
    <rPh sb="3" eb="5">
      <t>ギジュツ</t>
    </rPh>
    <rPh sb="5" eb="7">
      <t>ブカイ</t>
    </rPh>
    <rPh sb="7" eb="9">
      <t>サンカ</t>
    </rPh>
    <rPh sb="9" eb="11">
      <t>シチョウ</t>
    </rPh>
    <phoneticPr fontId="2"/>
  </si>
  <si>
    <t>小計（防災WG参加市町のみ）</t>
    <rPh sb="0" eb="2">
      <t>ショウケイ</t>
    </rPh>
    <rPh sb="3" eb="5">
      <t>ボウサイ</t>
    </rPh>
    <rPh sb="7" eb="9">
      <t>サンカ</t>
    </rPh>
    <rPh sb="9" eb="11">
      <t>シチョウ</t>
    </rPh>
    <phoneticPr fontId="2"/>
  </si>
  <si>
    <t>合計（技術部会参加市町＋防災WG参加市町）</t>
    <rPh sb="0" eb="2">
      <t>ゴウケイ</t>
    </rPh>
    <rPh sb="12" eb="14">
      <t>ボウサイ</t>
    </rPh>
    <rPh sb="16" eb="18">
      <t>サンカ</t>
    </rPh>
    <rPh sb="18" eb="19">
      <t>シ</t>
    </rPh>
    <rPh sb="19" eb="20">
      <t>マチ</t>
    </rPh>
    <phoneticPr fontId="2"/>
  </si>
  <si>
    <t>○全体</t>
    <rPh sb="1" eb="3">
      <t>ゼンタイ</t>
    </rPh>
    <phoneticPr fontId="2"/>
  </si>
  <si>
    <t>○技術部会参加市町のみ</t>
    <rPh sb="1" eb="3">
      <t>ギジュツ</t>
    </rPh>
    <rPh sb="3" eb="5">
      <t>ブカイ</t>
    </rPh>
    <rPh sb="5" eb="7">
      <t>サンカ</t>
    </rPh>
    <rPh sb="7" eb="8">
      <t>シ</t>
    </rPh>
    <rPh sb="8" eb="9">
      <t>マチ</t>
    </rPh>
    <phoneticPr fontId="2"/>
  </si>
  <si>
    <t>○防災WG参加市町のみ</t>
    <rPh sb="1" eb="3">
      <t>ボウサイ</t>
    </rPh>
    <rPh sb="5" eb="7">
      <t>サンカ</t>
    </rPh>
    <rPh sb="7" eb="8">
      <t>シ</t>
    </rPh>
    <rPh sb="8" eb="9">
      <t>マチ</t>
    </rPh>
    <phoneticPr fontId="2"/>
  </si>
  <si>
    <t>利用したい場面・情報がある</t>
    <phoneticPr fontId="2"/>
  </si>
  <si>
    <t>【設問１】
地理空間情報集約システムのLGWAN版が構築された場合、現在のインターネット版と比較しセキュリティが強化されるため、利用業務や取り扱い情報の幅が広がります。
利用したい情報や場面があれば回答してください。</t>
    <rPh sb="1" eb="3">
      <t>セツモン</t>
    </rPh>
    <phoneticPr fontId="2"/>
  </si>
  <si>
    <t>【設問２】
地理空間情報集約システムのLGWAN版が構築された場合、現在運用中のインターネット版を廃止しても支障はないでしょうか。</t>
    <rPh sb="1" eb="3">
      <t>セツモン</t>
    </rPh>
    <phoneticPr fontId="2"/>
  </si>
  <si>
    <t>【設問３】
その他、LGWAN版構築にあたりお気づきのことやご意見がありましたら記載してください。</t>
    <rPh sb="1" eb="3">
      <t>セツモン</t>
    </rPh>
    <phoneticPr fontId="2"/>
  </si>
  <si>
    <t>システム構築を先行させるよりも各自治体で利用可能となるライセンス数の問題、各自治体の個人情報保護条例との整合などの課題を洗い出し、課題解決に向けた防災ＷＧでの議論を経たうえで、制度設計を行う必要があるのではないでしょうか。</t>
    <phoneticPr fontId="2"/>
  </si>
  <si>
    <t>四日市市</t>
    <phoneticPr fontId="2"/>
  </si>
  <si>
    <t>今後、スマートフォン・タブレットでの活用も視野に入れているとの事だったが、LGWANでの運用の際、どのようにして接続するのか。</t>
    <phoneticPr fontId="2"/>
  </si>
  <si>
    <t>東員町</t>
    <phoneticPr fontId="2"/>
  </si>
  <si>
    <t>　LGWAN版で多面的利用が可能なGISシステムとして構築されれば、統合GISシステムの自治体クラウド化として先進的であり、構築に向け検討をお願いしたい。利用者数の大幅な増加が想定され、システム及び回線の増強も必要と思われますが、市町の負担も前提に、国の補助等も視野に入れて検討いただきたい。</t>
    <phoneticPr fontId="2"/>
  </si>
  <si>
    <t>伊勢市</t>
    <phoneticPr fontId="2"/>
  </si>
  <si>
    <t>三重県のシステムと住み分けをし、本システムを発災後の生活再建の場面で利用するのであれば、被災者支援システムとして開発していただけるとありがたい。
熊本地震でも被災者支援システムを事前に入れている自治体はほとんどなく、発災後に熊本県が音頭をとり、希望する市町に同じ被災者支援システムを導入した経緯があります。
　結局、被災者支援システムは被災したどの市町でも必要となるので、この機会に県下で統一したシステムとして利用できると、市町間の応援時にも同じシステムであれば操作はスムーズにでき効果的であると考えます。
　個人番号制度の導入により、災害対策分野でも被災者支援の部分でマイナンバーの利用が可能となりました。県内の広域避難や居住地と勤め先が市をまたいでいる場合など様々な場面での利用にあたり、同じシステムであることのメリットは大きいかと思いますので、ぜひ検討をお願いいたします。</t>
    <phoneticPr fontId="2"/>
  </si>
  <si>
    <t>○
災害時要援護者に関する情報について、将来的にはGISを活用した管理を行っていきたいと考えている。</t>
    <phoneticPr fontId="2"/>
  </si>
  <si>
    <t>○
要援護者情報、災害被害状況</t>
    <phoneticPr fontId="2"/>
  </si>
  <si>
    <t>○
　被災者支援システム、統合GIS</t>
    <phoneticPr fontId="2"/>
  </si>
  <si>
    <t>○
例にあるような被災者管理システムを構築していただければ大変助かります。</t>
    <phoneticPr fontId="2"/>
  </si>
  <si>
    <t>○
被災者支援システム（被災者台帳管理、弔慰金管理、被害認定調査管理、罹災証明発行事務、被災世帯管理、避難先情報管理など）</t>
    <phoneticPr fontId="2"/>
  </si>
  <si>
    <t>○
住家・事業所・道路等の各種被害情報および対応の状況</t>
    <phoneticPr fontId="2"/>
  </si>
  <si>
    <t>○
　庁舎外等からのアクセスが不可になることで、状況によっては支障が出る可能性がある。</t>
    <phoneticPr fontId="2"/>
  </si>
  <si>
    <t>○
H29.3までは、職員用でLGWAN接続端末がほぼないため利用ができない。しかし、H29.4以降は、各端末がLGWAN回線に接続するため、LGWANのみでの運用でも支障がないと思われるが、ネットワーク管理部門からは、LGWAN用地理空間情報集約システムの動作接続検証を行う必要があるため、現段階では松阪市で利用可能かどうか答えられないとのこと。</t>
    <phoneticPr fontId="2"/>
  </si>
  <si>
    <t>○
大規模な発災時にLGWAN，インターネット，両環境の復旧を想定すると，インターネット環境の方が早急な復旧対応，システム利用開始が可能であるため。</t>
    <phoneticPr fontId="2"/>
  </si>
  <si>
    <t>亀山市</t>
    <phoneticPr fontId="2"/>
  </si>
  <si>
    <t>○
発災時に外部からアクセスできないのは、利便性即時性が低下して実用に適さなくなる。</t>
    <phoneticPr fontId="2"/>
  </si>
  <si>
    <t>○　
セキュリティ強靭化事業において、インターネットを主とし、LGWAN接続を専用端末で行う形で整備する方向を検討しており、その場合にインターネット版が無いと、職員の事務用端末からアクセスできなくなるため。</t>
    <phoneticPr fontId="2"/>
  </si>
  <si>
    <t>－</t>
    <phoneticPr fontId="2"/>
  </si>
  <si>
    <t>－</t>
    <phoneticPr fontId="2"/>
  </si>
  <si>
    <t>LGWAN版で多面的利用が可能なGISシステムとして構築されれば、統合GISシステムの自治体クラウド化として先進的であり、構築に向け検討をお願いしたい。利用者数の大幅な増加が想定され、システム及び回線の増強も必要と思われますが、市町の負担も前提に、国の補助等も視野に入れて検討いただきたい。</t>
    <phoneticPr fontId="2"/>
  </si>
  <si>
    <t>三重県のシステムと住み分けをし、本システムを発災後の生活再建の場面で利用するのであれば、被災者支援システムとして開発していただけるとありがたい。熊本地震でも被災者支援システムを事前に入れている自治体はほとんどなく、発災後に熊本県が音頭をとり、希望する市町に同じ被災者支援システムを導入した経緯があります。
結局、被災者支援システムは被災したどの市町でも必要となるので、この機会に県下で統一したシステムとして利用できると、市町間の応援時にも同じシステムであれば操作はスムーズにでき効果的であると考えます。個人番号制度の導入により、災害対策分野でも被災者支援の部分でマイナンバーの利用が可能となりました。県内の広域避難や居住地と勤め先が市をまたいでいる場合など様々な場面での利用にあたり、同じシステムであることのメリットは大きいかと思いますので、ぜひ検討をお願いいたします。</t>
    <phoneticPr fontId="2"/>
  </si>
  <si>
    <t>危機管理課</t>
    <phoneticPr fontId="3"/>
  </si>
  <si>
    <t>危機管理課危機管理室</t>
    <rPh sb="2" eb="5">
      <t>カンリカ</t>
    </rPh>
    <phoneticPr fontId="3"/>
  </si>
  <si>
    <t>危機管理室</t>
    <phoneticPr fontId="3"/>
  </si>
  <si>
    <t>防災・危機管理課</t>
    <phoneticPr fontId="3"/>
  </si>
  <si>
    <t>防災危機管理課</t>
    <phoneticPr fontId="3"/>
  </si>
  <si>
    <t>総務課防災危機管理室</t>
    <phoneticPr fontId="3"/>
  </si>
  <si>
    <t>防災対策推進課</t>
    <phoneticPr fontId="3"/>
  </si>
  <si>
    <t>総務部危機管理課</t>
    <phoneticPr fontId="3"/>
  </si>
  <si>
    <t>総合危機管理課</t>
    <phoneticPr fontId="3"/>
  </si>
  <si>
    <t>環境防災課</t>
    <phoneticPr fontId="3"/>
  </si>
  <si>
    <t>防災企画課</t>
    <phoneticPr fontId="3"/>
  </si>
  <si>
    <t>総務課</t>
    <phoneticPr fontId="3"/>
  </si>
  <si>
    <t>危機管理課</t>
    <phoneticPr fontId="3"/>
  </si>
  <si>
    <t>四日市市</t>
    <phoneticPr fontId="3"/>
  </si>
  <si>
    <t>松阪市</t>
    <phoneticPr fontId="3"/>
  </si>
  <si>
    <t>桑名市</t>
    <phoneticPr fontId="3"/>
  </si>
  <si>
    <t>鈴鹿市</t>
    <phoneticPr fontId="3"/>
  </si>
  <si>
    <t>名張市</t>
    <phoneticPr fontId="3"/>
  </si>
  <si>
    <t>亀山市</t>
    <phoneticPr fontId="3"/>
  </si>
  <si>
    <t>伊賀市</t>
    <phoneticPr fontId="3"/>
  </si>
  <si>
    <t>東員町</t>
    <phoneticPr fontId="3"/>
  </si>
  <si>
    <t>明和町</t>
    <phoneticPr fontId="3"/>
  </si>
  <si>
    <t>度会町</t>
    <phoneticPr fontId="3"/>
  </si>
  <si>
    <t>紀北町</t>
    <phoneticPr fontId="3"/>
  </si>
  <si>
    <t>伊勢市</t>
    <phoneticPr fontId="3"/>
  </si>
  <si>
    <t>鳥羽市</t>
    <phoneticPr fontId="3"/>
  </si>
  <si>
    <t>熊野市</t>
    <phoneticPr fontId="3"/>
  </si>
  <si>
    <t>支障がある</t>
    <rPh sb="0" eb="2">
      <t>シショウ</t>
    </rPh>
    <phoneticPr fontId="2"/>
  </si>
  <si>
    <t>支障がない</t>
    <rPh sb="0" eb="2">
      <t>シショウ</t>
    </rPh>
    <phoneticPr fontId="2"/>
  </si>
  <si>
    <t>いなべ市</t>
    <phoneticPr fontId="3"/>
  </si>
  <si>
    <t>○</t>
    <phoneticPr fontId="2"/>
  </si>
  <si>
    <t>○</t>
    <phoneticPr fontId="2"/>
  </si>
  <si>
    <t xml:space="preserve">○
ライフライン企業等との情報共有ができなくなり、非常に困る可能性がある。
タブレット等からのアクセスができない。
発災時に外部からアクセスできない。
</t>
    <phoneticPr fontId="2"/>
  </si>
  <si>
    <t>○
災害時要援護者に関する情報について、将来的にはGISを活用した管理を行っていきたいと考えている。</t>
    <phoneticPr fontId="2"/>
  </si>
  <si>
    <t>○
H29.3までは、職員用でLGWAN接続端末がほぼないため利用ができない。しかし、H29.4以降は、各端末がLGWAN回線に接続するため、LGWANのみでの運用でも支障がないと思われるが、ネットワーク管理部門からは、LGWAN用地理空間情報集約システムの動作接続検証を行う必要があるため、現段階では松阪市で利用可能かどうか答えられないとのこと。</t>
    <phoneticPr fontId="2"/>
  </si>
  <si>
    <t>小川　喜布</t>
    <phoneticPr fontId="2"/>
  </si>
  <si>
    <t>0594-24-1185</t>
    <phoneticPr fontId="2"/>
  </si>
  <si>
    <t>bosaim@city.kuwana.lg.jp</t>
    <phoneticPr fontId="2"/>
  </si>
  <si>
    <t>○
災害時の被害宅の入力、り災証明書の発行履歴</t>
    <phoneticPr fontId="2"/>
  </si>
  <si>
    <t>○
ＬＧＷＡＮ接続の端末がなく入力ができない。</t>
    <phoneticPr fontId="2"/>
  </si>
  <si>
    <t>特になし</t>
    <rPh sb="0" eb="1">
      <t>トク</t>
    </rPh>
    <phoneticPr fontId="2"/>
  </si>
  <si>
    <t>○
大規模な発災時にLGWAN，インターネット，両環境の復旧を想定すると，インターネット環境の方が早急な復旧対応，システム利用開始が可能であるため。</t>
    <phoneticPr fontId="2"/>
  </si>
  <si>
    <t>○
LGWAN回線及び端末が全庁に展開していないので、ほとんどの職員が利用できなくなる。</t>
    <phoneticPr fontId="2"/>
  </si>
  <si>
    <t>○
発災時に外部からアクセスできないのは、利便性即時性が低下して実用に適さなくなる。</t>
    <phoneticPr fontId="2"/>
  </si>
  <si>
    <t>主査</t>
    <phoneticPr fontId="2"/>
  </si>
  <si>
    <t>中川　知央</t>
    <rPh sb="0" eb="2">
      <t>ナカガワ</t>
    </rPh>
    <rPh sb="3" eb="4">
      <t>チ</t>
    </rPh>
    <phoneticPr fontId="2"/>
  </si>
  <si>
    <t>○
災害時の被害箇所宅</t>
    <phoneticPr fontId="2"/>
  </si>
  <si>
    <t>○
LGWAN回線及び端末が全庁に展開していないので、ほとんどの職員が利用できなくなる。</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</si>
</sst>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17">
    <font>
      <sz val="11"/>
      <color theme="1"/>
      <name val="ＭＳ Ｐゴシック"/>
      <family val="2"/>
      <charset val="128"/>
      <scheme val="minor"/>
    </font>
    <font>
      <sz val="10"/>
      <name val="ＭＳ Ｐゴシック"/>
      <family val="3"/>
      <charset val="128"/>
      <scheme val="major"/>
    </font>
    <font>
      <sz val="6"/>
      <name val="ＭＳ Ｐゴシック"/>
      <family val="2"/>
      <charset val="128"/>
      <scheme val="minor"/>
    </font>
    <font>
      <sz val="6"/>
      <name val="ＭＳ Ｐゴシック"/>
      <family val="3"/>
      <charset val="128"/>
    </font>
    <font>
      <sz val="11"/>
      <name val="ＭＳ Ｐゴシック"/>
      <family val="3"/>
      <charset val="128"/>
    </font>
    <font>
      <u/>
      <sz val="6.15"/>
      <color indexed="12"/>
      <name val="ＭＳ Ｐゴシック"/>
      <family val="3"/>
      <charset val="128"/>
    </font>
    <font>
      <sz val="10"/>
      <name val="ＭＳ Ｐゴシック"/>
      <family val="3"/>
      <charset val="128"/>
    </font>
    <font>
      <sz val="10"/>
      <name val="明朝"/>
      <family val="1"/>
      <charset val="128"/>
    </font>
    <font>
      <sz val="11"/>
      <name val="ＭＳ Ｐゴシック"/>
      <family val="2"/>
      <charset val="128"/>
      <scheme val="minor"/>
    </font>
    <font>
      <b/>
      <sz val="11"/>
      <name val="ＭＳ Ｐゴシック"/>
      <family val="3"/>
      <charset val="128"/>
      <scheme val="minor"/>
    </font>
    <font>
      <b/>
      <sz val="11"/>
      <color theme="0"/>
      <name val="ＭＳ Ｐゴシック"/>
      <family val="3"/>
      <charset val="128"/>
      <scheme val="minor"/>
    </font>
    <font>
      <b/>
      <sz val="10"/>
      <color indexed="8"/>
      <name val="ＭＳ 明朝"/>
      <family val="1"/>
      <charset val="128"/>
    </font>
    <font>
      <sz val="10"/>
      <color indexed="8"/>
      <name val="ＭＳ 明朝"/>
      <family val="1"/>
      <charset val="128"/>
    </font>
    <font>
      <sz val="11"/>
      <color indexed="8"/>
      <name val="ＭＳ 明朝"/>
      <family val="1"/>
      <charset val="128"/>
    </font>
    <font>
      <b/>
      <sz val="11"/>
      <color theme="1"/>
      <name val="ＭＳ Ｐゴシック"/>
      <family val="3"/>
      <charset val="128"/>
      <scheme val="minor"/>
    </font>
    <font>
      <sz val="11"/>
      <name val="ＭＳ Ｐゴシック"/>
      <family val="3"/>
      <charset val="128"/>
      <scheme val="minor"/>
    </font>
    <font>
      <sz val="11"/>
      <name val="ＭＳ Ｐゴシック"/>
      <family val="3"/>
      <charset val="128"/>
      <scheme val="major"/>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002060"/>
        <bgColor indexed="64"/>
      </patternFill>
    </fill>
    <fill>
      <patternFill patternType="solid">
        <fgColor indexed="22"/>
        <bgColor indexed="64"/>
      </patternFill>
    </fill>
    <fill>
      <patternFill patternType="darkGray">
        <fgColor indexed="9"/>
        <bgColor indexed="9"/>
      </patternFill>
    </fill>
    <fill>
      <patternFill patternType="solid">
        <fgColor theme="5"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8"/>
      </right>
      <top style="medium">
        <color indexed="8"/>
      </top>
      <bottom style="medium">
        <color indexed="8"/>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double">
        <color indexed="64"/>
      </bottom>
      <diagonal/>
    </border>
    <border>
      <left/>
      <right/>
      <top/>
      <bottom style="medium">
        <color indexed="64"/>
      </bottom>
      <diagonal/>
    </border>
    <border>
      <left style="medium">
        <color indexed="64"/>
      </left>
      <right style="medium">
        <color indexed="64"/>
      </right>
      <top style="medium">
        <color indexed="64"/>
      </top>
      <bottom style="medium">
        <color indexed="8"/>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top/>
      <bottom/>
      <diagonal/>
    </border>
    <border>
      <left style="thin">
        <color indexed="64"/>
      </left>
      <right style="thin">
        <color indexed="64"/>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hair">
        <color indexed="64"/>
      </left>
      <right style="thin">
        <color indexed="64"/>
      </right>
      <top style="hair">
        <color indexed="64"/>
      </top>
      <bottom style="hair">
        <color indexed="64"/>
      </bottom>
      <diagonal/>
    </border>
  </borders>
  <cellStyleXfs count="3">
    <xf numFmtId="0" fontId="0" fillId="0" borderId="0">
      <alignment vertical="center"/>
    </xf>
    <xf numFmtId="0" fontId="4" fillId="0" borderId="0">
      <alignment vertical="center"/>
    </xf>
    <xf numFmtId="0" fontId="5" fillId="0" borderId="0" applyNumberFormat="0" applyFill="0" applyBorder="0" applyAlignment="0" applyProtection="0">
      <alignment vertical="top"/>
      <protection locked="0"/>
    </xf>
  </cellStyleXfs>
  <cellXfs count="140">
    <xf numFmtId="0" fontId="0" fillId="0" borderId="0" xfId="0">
      <alignment vertical="center"/>
    </xf>
    <xf numFmtId="0" fontId="1" fillId="0" borderId="0" xfId="0" applyFont="1" applyFill="1" applyAlignment="1">
      <alignment horizontal="center" vertical="center"/>
    </xf>
    <xf numFmtId="0" fontId="1" fillId="0" borderId="5"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5" xfId="0" applyFont="1" applyFill="1" applyBorder="1" applyAlignment="1">
      <alignment horizontal="center" vertical="center"/>
    </xf>
    <xf numFmtId="0" fontId="8" fillId="0" borderId="0" xfId="0" applyFont="1" applyAlignment="1">
      <alignment horizontal="center" vertical="center"/>
    </xf>
    <xf numFmtId="0" fontId="1" fillId="0" borderId="10" xfId="0" applyFont="1" applyFill="1" applyBorder="1" applyAlignment="1">
      <alignment horizontal="center" vertical="center"/>
    </xf>
    <xf numFmtId="0" fontId="6" fillId="0" borderId="15" xfId="2" applyFont="1" applyFill="1" applyBorder="1" applyAlignment="1" applyProtection="1">
      <alignment horizontal="center" vertical="center"/>
    </xf>
    <xf numFmtId="0" fontId="8" fillId="0" borderId="15" xfId="0" applyFont="1" applyFill="1" applyBorder="1" applyAlignment="1">
      <alignment horizontal="center" vertical="center"/>
    </xf>
    <xf numFmtId="0" fontId="1" fillId="0" borderId="15" xfId="0" applyFont="1" applyFill="1" applyBorder="1" applyAlignment="1">
      <alignment horizontal="center" vertical="center"/>
    </xf>
    <xf numFmtId="0" fontId="6" fillId="0" borderId="15" xfId="0" applyFont="1" applyFill="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 fillId="0" borderId="18" xfId="0" applyFont="1" applyFill="1" applyBorder="1" applyAlignment="1">
      <alignment horizontal="center" vertical="center"/>
    </xf>
    <xf numFmtId="0" fontId="7" fillId="0" borderId="17" xfId="0" applyFont="1" applyFill="1" applyBorder="1" applyAlignment="1">
      <alignment horizontal="center" vertical="center"/>
    </xf>
    <xf numFmtId="0" fontId="7" fillId="0" borderId="18" xfId="0" applyFont="1" applyFill="1" applyBorder="1" applyAlignment="1">
      <alignment horizontal="center" vertical="center"/>
    </xf>
    <xf numFmtId="0" fontId="7" fillId="0" borderId="19"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8" xfId="0" applyFont="1" applyFill="1" applyBorder="1" applyAlignment="1">
      <alignment horizontal="center" vertical="center"/>
    </xf>
    <xf numFmtId="0" fontId="6" fillId="0" borderId="18" xfId="0" applyFont="1" applyFill="1" applyBorder="1" applyAlignment="1">
      <alignment horizontal="center" vertical="center"/>
    </xf>
    <xf numFmtId="0" fontId="1" fillId="0" borderId="4" xfId="1" applyFont="1" applyFill="1" applyBorder="1" applyAlignment="1">
      <alignment horizontal="center" vertical="center"/>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xf>
    <xf numFmtId="0" fontId="1" fillId="2" borderId="4" xfId="1" applyFont="1" applyFill="1" applyBorder="1" applyAlignment="1">
      <alignment horizontal="center" vertical="center"/>
    </xf>
    <xf numFmtId="0" fontId="8" fillId="3" borderId="1" xfId="0" applyFont="1" applyFill="1" applyBorder="1" applyAlignment="1">
      <alignment horizontal="center" vertical="center"/>
    </xf>
    <xf numFmtId="0" fontId="9" fillId="4" borderId="1" xfId="0" applyFont="1" applyFill="1" applyBorder="1" applyAlignment="1">
      <alignment horizontal="center" vertical="center"/>
    </xf>
    <xf numFmtId="0" fontId="9" fillId="4" borderId="26" xfId="0" applyFont="1" applyFill="1" applyBorder="1" applyAlignment="1">
      <alignment horizontal="center" vertical="center"/>
    </xf>
    <xf numFmtId="0" fontId="1" fillId="3" borderId="27" xfId="0" applyFont="1" applyFill="1" applyBorder="1" applyAlignment="1">
      <alignment horizontal="center" vertical="center"/>
    </xf>
    <xf numFmtId="0" fontId="8" fillId="3" borderId="29" xfId="0" applyFont="1" applyFill="1" applyBorder="1" applyAlignment="1">
      <alignment horizontal="center" vertical="center"/>
    </xf>
    <xf numFmtId="0" fontId="8" fillId="3" borderId="2" xfId="0" applyFont="1" applyFill="1" applyBorder="1" applyAlignment="1">
      <alignment horizontal="center" vertical="center"/>
    </xf>
    <xf numFmtId="0" fontId="11" fillId="6" borderId="32" xfId="1" applyFont="1" applyFill="1" applyBorder="1" applyAlignment="1">
      <alignment horizontal="center" vertical="center" wrapText="1"/>
    </xf>
    <xf numFmtId="0" fontId="11" fillId="7" borderId="33" xfId="1" applyFont="1" applyFill="1" applyBorder="1" applyAlignment="1">
      <alignment horizontal="center" vertical="center"/>
    </xf>
    <xf numFmtId="0" fontId="12" fillId="7" borderId="34" xfId="1" applyFont="1" applyFill="1" applyBorder="1" applyAlignment="1">
      <alignment horizontal="right" vertical="center" wrapText="1"/>
    </xf>
    <xf numFmtId="0" fontId="13" fillId="7" borderId="35" xfId="1" applyFont="1" applyFill="1" applyBorder="1" applyAlignment="1">
      <alignment horizontal="justify" vertical="center"/>
    </xf>
    <xf numFmtId="0" fontId="11" fillId="6" borderId="37" xfId="1" applyFont="1" applyFill="1" applyBorder="1" applyAlignment="1">
      <alignment horizontal="center" vertical="center" wrapText="1"/>
    </xf>
    <xf numFmtId="0" fontId="13" fillId="7" borderId="33" xfId="1" applyFont="1" applyFill="1" applyBorder="1" applyAlignment="1">
      <alignment horizontal="left" vertical="center" wrapText="1"/>
    </xf>
    <xf numFmtId="0" fontId="11" fillId="6" borderId="38" xfId="1" applyFont="1" applyFill="1" applyBorder="1" applyAlignment="1">
      <alignment horizontal="center" vertical="center" wrapText="1"/>
    </xf>
    <xf numFmtId="0" fontId="13" fillId="0" borderId="0" xfId="1" applyFont="1" applyFill="1" applyBorder="1" applyAlignment="1">
      <alignment horizontal="left" vertical="center" wrapText="1"/>
    </xf>
    <xf numFmtId="0" fontId="12" fillId="0" borderId="0" xfId="1" applyFont="1" applyFill="1" applyBorder="1" applyAlignment="1">
      <alignment horizontal="right" vertical="center" wrapText="1"/>
    </xf>
    <xf numFmtId="10" fontId="12" fillId="0" borderId="0" xfId="1" applyNumberFormat="1" applyFont="1" applyFill="1" applyBorder="1" applyAlignment="1">
      <alignment horizontal="center" vertical="center" wrapText="1"/>
    </xf>
    <xf numFmtId="0" fontId="13" fillId="0" borderId="0" xfId="1" applyFont="1" applyFill="1" applyBorder="1" applyAlignment="1">
      <alignment horizontal="justify" vertical="center"/>
    </xf>
    <xf numFmtId="0" fontId="11" fillId="0" borderId="0" xfId="1" applyFont="1" applyFill="1" applyBorder="1" applyAlignment="1">
      <alignment horizontal="center" vertical="center"/>
    </xf>
    <xf numFmtId="0" fontId="12" fillId="0" borderId="0" xfId="1" applyFont="1" applyFill="1" applyBorder="1" applyAlignment="1">
      <alignment horizontal="right"/>
    </xf>
    <xf numFmtId="0" fontId="11" fillId="0" borderId="0" xfId="1" applyFont="1" applyFill="1" applyBorder="1" applyAlignment="1">
      <alignment horizontal="center" vertical="center" wrapText="1"/>
    </xf>
    <xf numFmtId="0" fontId="0" fillId="0" borderId="40" xfId="0" applyBorder="1">
      <alignment vertical="center"/>
    </xf>
    <xf numFmtId="0" fontId="0" fillId="0" borderId="0" xfId="0" applyBorder="1">
      <alignment vertical="center"/>
    </xf>
    <xf numFmtId="0" fontId="1" fillId="0" borderId="38" xfId="1" applyFont="1" applyFill="1" applyBorder="1" applyAlignment="1">
      <alignment horizontal="center" vertical="center"/>
    </xf>
    <xf numFmtId="0" fontId="8" fillId="0" borderId="38" xfId="0" applyFont="1" applyBorder="1" applyAlignment="1">
      <alignment horizontal="left" vertical="center" wrapText="1"/>
    </xf>
    <xf numFmtId="0" fontId="8" fillId="0" borderId="38" xfId="0" applyFont="1" applyBorder="1" applyAlignment="1">
      <alignment vertical="center" wrapText="1"/>
    </xf>
    <xf numFmtId="0" fontId="7" fillId="0" borderId="38" xfId="0" applyFont="1" applyFill="1" applyBorder="1" applyAlignment="1">
      <alignment horizontal="center" vertical="center"/>
    </xf>
    <xf numFmtId="0" fontId="1" fillId="0" borderId="38" xfId="0" applyFont="1" applyFill="1" applyBorder="1" applyAlignment="1">
      <alignment horizontal="left" vertical="center" wrapText="1"/>
    </xf>
    <xf numFmtId="0" fontId="12" fillId="8" borderId="36" xfId="1" applyFont="1" applyFill="1" applyBorder="1" applyAlignment="1">
      <alignment horizontal="right"/>
    </xf>
    <xf numFmtId="0" fontId="14" fillId="0" borderId="0" xfId="0" applyFont="1">
      <alignment vertical="center"/>
    </xf>
    <xf numFmtId="0" fontId="8" fillId="0" borderId="15"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4" xfId="1" applyFont="1" applyFill="1" applyBorder="1" applyAlignment="1">
      <alignment horizontal="center" vertical="center"/>
    </xf>
    <xf numFmtId="0" fontId="1" fillId="0" borderId="5" xfId="0" applyFont="1" applyFill="1" applyBorder="1" applyAlignment="1">
      <alignment horizontal="center" vertical="center"/>
    </xf>
    <xf numFmtId="0" fontId="1" fillId="0" borderId="5" xfId="0" applyFont="1" applyFill="1" applyBorder="1" applyAlignment="1">
      <alignment horizontal="center" vertical="center" wrapText="1"/>
    </xf>
    <xf numFmtId="0" fontId="8" fillId="0" borderId="15" xfId="0" applyFont="1" applyBorder="1" applyAlignment="1">
      <alignment horizontal="center" vertical="center"/>
    </xf>
    <xf numFmtId="0" fontId="7" fillId="0" borderId="18" xfId="0" applyFont="1" applyFill="1" applyBorder="1" applyAlignment="1">
      <alignment horizontal="center" vertical="center"/>
    </xf>
    <xf numFmtId="0" fontId="1" fillId="0" borderId="15" xfId="0" applyFont="1" applyFill="1" applyBorder="1" applyAlignment="1">
      <alignment horizontal="center" vertical="center"/>
    </xf>
    <xf numFmtId="0" fontId="9" fillId="4" borderId="25" xfId="0" applyFont="1" applyFill="1" applyBorder="1" applyAlignment="1">
      <alignment horizontal="center" vertical="center"/>
    </xf>
    <xf numFmtId="0" fontId="6" fillId="0" borderId="15" xfId="2" applyFont="1" applyFill="1" applyBorder="1" applyAlignment="1" applyProtection="1">
      <alignment horizontal="center" vertical="center"/>
    </xf>
    <xf numFmtId="0" fontId="8" fillId="0" borderId="4" xfId="0" applyFont="1" applyBorder="1" applyAlignment="1">
      <alignment horizontal="left" vertical="center" wrapText="1"/>
    </xf>
    <xf numFmtId="0" fontId="8" fillId="0" borderId="4" xfId="0" applyFont="1" applyBorder="1" applyAlignment="1">
      <alignment horizontal="left" vertical="center"/>
    </xf>
    <xf numFmtId="0" fontId="1" fillId="0" borderId="9" xfId="0" applyFont="1" applyFill="1" applyBorder="1" applyAlignment="1">
      <alignment horizontal="left" vertical="center"/>
    </xf>
    <xf numFmtId="0" fontId="1" fillId="0" borderId="4" xfId="0" applyFont="1" applyFill="1" applyBorder="1" applyAlignment="1">
      <alignment horizontal="left" vertical="center"/>
    </xf>
    <xf numFmtId="0" fontId="1" fillId="0" borderId="41" xfId="1" applyFont="1" applyFill="1" applyBorder="1" applyAlignment="1">
      <alignment horizontal="center" vertical="center"/>
    </xf>
    <xf numFmtId="0" fontId="1" fillId="0" borderId="42" xfId="0" applyFont="1" applyFill="1" applyBorder="1" applyAlignment="1">
      <alignment horizontal="center" vertical="center"/>
    </xf>
    <xf numFmtId="0" fontId="1" fillId="0" borderId="41" xfId="0" applyFont="1" applyFill="1" applyBorder="1" applyAlignment="1">
      <alignment horizontal="center" vertical="center"/>
    </xf>
    <xf numFmtId="0" fontId="1" fillId="0" borderId="43" xfId="0" applyFont="1" applyFill="1" applyBorder="1" applyAlignment="1">
      <alignment horizontal="center" vertical="center"/>
    </xf>
    <xf numFmtId="0" fontId="9" fillId="8" borderId="26" xfId="0" applyFont="1" applyFill="1" applyBorder="1" applyAlignment="1">
      <alignment horizontal="center" vertical="center"/>
    </xf>
    <xf numFmtId="0" fontId="8" fillId="3" borderId="22" xfId="0" applyFont="1" applyFill="1" applyBorder="1" applyAlignment="1">
      <alignment horizontal="center" vertical="center"/>
    </xf>
    <xf numFmtId="0" fontId="8" fillId="3" borderId="9" xfId="0" applyFont="1" applyFill="1" applyBorder="1" applyAlignment="1">
      <alignment horizontal="center" vertical="center"/>
    </xf>
    <xf numFmtId="0" fontId="9" fillId="8" borderId="1" xfId="0" applyFont="1" applyFill="1" applyBorder="1" applyAlignment="1">
      <alignment horizontal="center" vertical="center"/>
    </xf>
    <xf numFmtId="0" fontId="10" fillId="2" borderId="0" xfId="0" applyFont="1" applyFill="1" applyAlignment="1">
      <alignment horizontal="center" vertical="center"/>
    </xf>
    <xf numFmtId="0" fontId="8" fillId="3" borderId="44" xfId="0" applyFont="1" applyFill="1" applyBorder="1" applyAlignment="1">
      <alignment horizontal="center" vertical="center"/>
    </xf>
    <xf numFmtId="0" fontId="8" fillId="3" borderId="45" xfId="0" applyFont="1" applyFill="1" applyBorder="1" applyAlignment="1">
      <alignment horizontal="center" vertical="center"/>
    </xf>
    <xf numFmtId="0" fontId="8" fillId="3" borderId="46" xfId="0" applyFont="1" applyFill="1" applyBorder="1" applyAlignment="1">
      <alignment horizontal="center" vertical="center"/>
    </xf>
    <xf numFmtId="0" fontId="9" fillId="8" borderId="28" xfId="0" applyFont="1" applyFill="1" applyBorder="1" applyAlignment="1">
      <alignment horizontal="center" vertical="center"/>
    </xf>
    <xf numFmtId="0" fontId="8" fillId="0" borderId="2" xfId="0" applyFont="1" applyBorder="1" applyAlignment="1">
      <alignment horizontal="left" vertical="center" wrapText="1"/>
    </xf>
    <xf numFmtId="176" fontId="12" fillId="7" borderId="34" xfId="1" applyNumberFormat="1" applyFont="1" applyFill="1" applyBorder="1" applyAlignment="1">
      <alignment horizontal="center" vertical="center" wrapText="1"/>
    </xf>
    <xf numFmtId="176" fontId="12" fillId="7" borderId="39" xfId="1" applyNumberFormat="1" applyFont="1" applyFill="1" applyBorder="1" applyAlignment="1">
      <alignment horizontal="center" vertical="center" wrapText="1"/>
    </xf>
    <xf numFmtId="176" fontId="12" fillId="7" borderId="33" xfId="1" applyNumberFormat="1" applyFont="1" applyFill="1" applyBorder="1" applyAlignment="1">
      <alignment horizontal="center" vertical="center" wrapText="1"/>
    </xf>
    <xf numFmtId="0" fontId="16" fillId="0" borderId="4" xfId="0" applyFont="1" applyFill="1" applyBorder="1" applyAlignment="1">
      <alignment horizontal="left" vertical="center" wrapText="1"/>
    </xf>
    <xf numFmtId="0" fontId="8" fillId="0" borderId="11" xfId="0" applyFont="1" applyBorder="1" applyAlignment="1">
      <alignment horizontal="left" vertical="center" wrapText="1"/>
    </xf>
    <xf numFmtId="0" fontId="15" fillId="0" borderId="47" xfId="0" applyFont="1" applyBorder="1" applyAlignment="1">
      <alignment horizontal="left" vertical="center"/>
    </xf>
    <xf numFmtId="0" fontId="15" fillId="0" borderId="12" xfId="0" applyFont="1" applyBorder="1" applyAlignment="1">
      <alignment horizontal="left" vertical="center"/>
    </xf>
    <xf numFmtId="0" fontId="15" fillId="0" borderId="44" xfId="0" applyFont="1" applyBorder="1" applyAlignment="1">
      <alignment horizontal="left" vertical="center"/>
    </xf>
    <xf numFmtId="0" fontId="15" fillId="0" borderId="12" xfId="0" applyFont="1" applyBorder="1" applyAlignment="1">
      <alignment horizontal="left" vertical="center" wrapText="1"/>
    </xf>
    <xf numFmtId="0" fontId="15" fillId="0" borderId="12" xfId="0" applyFont="1" applyFill="1" applyBorder="1" applyAlignment="1">
      <alignment horizontal="left" vertical="center"/>
    </xf>
    <xf numFmtId="0" fontId="8" fillId="0" borderId="12" xfId="0" applyFont="1" applyBorder="1" applyAlignment="1">
      <alignment horizontal="left" vertical="center" wrapText="1"/>
    </xf>
    <xf numFmtId="0" fontId="15" fillId="0" borderId="45" xfId="0" applyFont="1" applyBorder="1" applyAlignment="1">
      <alignment horizontal="left" vertical="center"/>
    </xf>
    <xf numFmtId="0" fontId="1" fillId="0" borderId="11" xfId="0" applyFont="1" applyFill="1" applyBorder="1" applyAlignment="1">
      <alignment horizontal="left" vertical="center" wrapText="1"/>
    </xf>
    <xf numFmtId="0" fontId="1" fillId="0" borderId="47" xfId="0" applyFont="1" applyFill="1" applyBorder="1" applyAlignment="1">
      <alignment horizontal="left" vertical="center"/>
    </xf>
    <xf numFmtId="0" fontId="1" fillId="0" borderId="12" xfId="0" applyFont="1" applyFill="1" applyBorder="1" applyAlignment="1">
      <alignment horizontal="left" vertical="center"/>
    </xf>
    <xf numFmtId="0" fontId="1" fillId="0" borderId="44" xfId="0" applyFont="1" applyFill="1" applyBorder="1" applyAlignment="1">
      <alignment horizontal="left" vertical="center"/>
    </xf>
    <xf numFmtId="0" fontId="1" fillId="0" borderId="12" xfId="0" applyFont="1" applyFill="1" applyBorder="1" applyAlignment="1">
      <alignment horizontal="left" vertical="center" wrapText="1"/>
    </xf>
    <xf numFmtId="0" fontId="1" fillId="0" borderId="13" xfId="0" applyFont="1" applyFill="1" applyBorder="1" applyAlignment="1">
      <alignment horizontal="left" vertical="center"/>
    </xf>
    <xf numFmtId="0" fontId="8" fillId="0" borderId="11" xfId="0" applyFont="1" applyBorder="1" applyAlignment="1">
      <alignment horizontal="left" vertical="center"/>
    </xf>
    <xf numFmtId="0" fontId="8" fillId="0" borderId="5" xfId="0" applyFont="1" applyBorder="1" applyAlignment="1">
      <alignment horizontal="left" vertical="center"/>
    </xf>
    <xf numFmtId="0" fontId="8" fillId="0" borderId="12" xfId="0" applyFont="1" applyBorder="1" applyAlignment="1">
      <alignment horizontal="left" vertical="center"/>
    </xf>
    <xf numFmtId="0" fontId="15" fillId="0" borderId="5" xfId="0" applyFont="1" applyBorder="1" applyAlignment="1">
      <alignment horizontal="left" vertical="center"/>
    </xf>
    <xf numFmtId="0" fontId="1" fillId="0" borderId="11" xfId="0" applyFont="1" applyFill="1" applyBorder="1" applyAlignment="1">
      <alignment horizontal="left" vertical="center"/>
    </xf>
    <xf numFmtId="0" fontId="1" fillId="0" borderId="20" xfId="0" applyFont="1" applyFill="1" applyBorder="1" applyAlignment="1">
      <alignment horizontal="left" vertical="center"/>
    </xf>
    <xf numFmtId="0" fontId="1" fillId="0" borderId="5" xfId="0" applyFont="1" applyFill="1" applyBorder="1" applyAlignment="1">
      <alignment horizontal="left" vertical="center"/>
    </xf>
    <xf numFmtId="0" fontId="16" fillId="3" borderId="1" xfId="0" applyFont="1" applyFill="1" applyBorder="1" applyAlignment="1">
      <alignment horizontal="center" vertical="center"/>
    </xf>
    <xf numFmtId="0" fontId="16" fillId="3" borderId="25" xfId="0" applyFont="1" applyFill="1" applyBorder="1" applyAlignment="1">
      <alignment horizontal="center" vertical="center"/>
    </xf>
    <xf numFmtId="0" fontId="16" fillId="3" borderId="23" xfId="0" applyFont="1" applyFill="1" applyBorder="1" applyAlignment="1">
      <alignment horizontal="center" vertical="center"/>
    </xf>
    <xf numFmtId="0" fontId="1" fillId="0" borderId="50" xfId="0" applyFont="1" applyFill="1" applyBorder="1" applyAlignment="1">
      <alignment horizontal="center" vertical="center"/>
    </xf>
    <xf numFmtId="0" fontId="8" fillId="0" borderId="12" xfId="0" applyFont="1" applyBorder="1" applyAlignment="1">
      <alignment horizontal="center" vertical="center"/>
    </xf>
    <xf numFmtId="0" fontId="8" fillId="0" borderId="18" xfId="0" applyFont="1" applyBorder="1" applyAlignment="1">
      <alignment horizontal="center" vertical="center"/>
    </xf>
    <xf numFmtId="0" fontId="8" fillId="0" borderId="10" xfId="0" applyFont="1" applyBorder="1" applyAlignment="1">
      <alignment horizontal="center" vertical="center"/>
    </xf>
    <xf numFmtId="0" fontId="8" fillId="0" borderId="50" xfId="0" applyFont="1" applyBorder="1" applyAlignment="1">
      <alignment horizontal="left" vertical="center"/>
    </xf>
    <xf numFmtId="0" fontId="1" fillId="0" borderId="18"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9" fillId="4" borderId="1" xfId="0" applyFont="1" applyFill="1" applyBorder="1" applyAlignment="1">
      <alignment horizontal="center" vertical="center"/>
    </xf>
    <xf numFmtId="0" fontId="8" fillId="3" borderId="23" xfId="0" applyFont="1" applyFill="1" applyBorder="1" applyAlignment="1">
      <alignment horizontal="left" vertical="center" wrapText="1"/>
    </xf>
    <xf numFmtId="0" fontId="8" fillId="3" borderId="24" xfId="0" applyFont="1" applyFill="1" applyBorder="1" applyAlignment="1">
      <alignment horizontal="left" vertical="center" wrapText="1"/>
    </xf>
    <xf numFmtId="0" fontId="8" fillId="3" borderId="25" xfId="0" applyFont="1" applyFill="1" applyBorder="1" applyAlignment="1">
      <alignment horizontal="left" vertical="center" wrapText="1"/>
    </xf>
    <xf numFmtId="0" fontId="9" fillId="8" borderId="23" xfId="0" applyFont="1" applyFill="1" applyBorder="1" applyAlignment="1">
      <alignment horizontal="center" vertical="center"/>
    </xf>
    <xf numFmtId="0" fontId="9" fillId="8" borderId="24" xfId="0" applyFont="1" applyFill="1" applyBorder="1" applyAlignment="1">
      <alignment horizontal="center" vertical="center"/>
    </xf>
    <xf numFmtId="0" fontId="9" fillId="8" borderId="25" xfId="0" applyFont="1" applyFill="1" applyBorder="1" applyAlignment="1">
      <alignment horizontal="center" vertical="center"/>
    </xf>
    <xf numFmtId="0" fontId="8" fillId="3" borderId="48" xfId="0" applyFont="1" applyFill="1" applyBorder="1" applyAlignment="1">
      <alignment horizontal="left" vertical="center" wrapText="1"/>
    </xf>
    <xf numFmtId="0" fontId="8" fillId="3" borderId="49" xfId="0" applyFont="1" applyFill="1" applyBorder="1" applyAlignment="1">
      <alignment horizontal="left" vertical="center" wrapText="1"/>
    </xf>
    <xf numFmtId="0" fontId="8" fillId="3" borderId="30" xfId="0" applyFont="1" applyFill="1" applyBorder="1" applyAlignment="1">
      <alignment horizontal="left" vertical="center" wrapText="1"/>
    </xf>
    <xf numFmtId="0" fontId="8" fillId="3" borderId="31" xfId="0" applyFont="1" applyFill="1" applyBorder="1" applyAlignment="1">
      <alignment horizontal="left" vertical="center" wrapText="1"/>
    </xf>
    <xf numFmtId="0" fontId="8" fillId="3" borderId="1" xfId="0" applyFont="1" applyFill="1" applyBorder="1" applyAlignment="1">
      <alignment horizontal="center" vertical="center"/>
    </xf>
    <xf numFmtId="0" fontId="8" fillId="0" borderId="22" xfId="0" applyFont="1" applyBorder="1" applyAlignment="1">
      <alignment horizontal="center" vertical="center" textRotation="255"/>
    </xf>
    <xf numFmtId="0" fontId="1" fillId="0" borderId="21" xfId="0" applyFont="1" applyFill="1" applyBorder="1" applyAlignment="1">
      <alignment horizontal="center" vertical="center" textRotation="255"/>
    </xf>
    <xf numFmtId="0" fontId="1" fillId="0" borderId="3" xfId="0" applyFont="1" applyFill="1" applyBorder="1" applyAlignment="1">
      <alignment horizontal="center" vertical="center" textRotation="255"/>
    </xf>
    <xf numFmtId="0" fontId="1" fillId="0" borderId="6" xfId="0" applyFont="1" applyFill="1" applyBorder="1" applyAlignment="1">
      <alignment horizontal="center" vertical="center" textRotation="255"/>
    </xf>
    <xf numFmtId="0" fontId="10" fillId="5" borderId="0" xfId="0" applyFont="1" applyFill="1" applyAlignment="1">
      <alignment horizontal="center" vertical="center"/>
    </xf>
    <xf numFmtId="0" fontId="0" fillId="0" borderId="0" xfId="0" applyAlignment="1">
      <alignment horizontal="left" vertical="center" wrapText="1"/>
    </xf>
    <xf numFmtId="0" fontId="15" fillId="0" borderId="18" xfId="0" applyFont="1" applyBorder="1" applyAlignment="1">
      <alignment horizontal="left" vertical="center" wrapText="1"/>
    </xf>
  </cellXfs>
  <cellStyles count="3">
    <cellStyle name="ハイパーリンク" xfId="2" builtinId="8"/>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1"/>
          <c:order val="0"/>
          <c:spPr>
            <a:ln>
              <a:solidFill>
                <a:schemeClr val="bg1"/>
              </a:solidFill>
            </a:ln>
            <a:effectLst>
              <a:outerShdw blurRad="50800" dist="38100" dir="5400000" algn="t" rotWithShape="0">
                <a:prstClr val="black">
                  <a:alpha val="40000"/>
                </a:prstClr>
              </a:outerShdw>
            </a:effectLst>
          </c:spPr>
          <c:dLbls>
            <c:spPr>
              <a:noFill/>
              <a:effectLst>
                <a:outerShdw blurRad="50800" dist="38100" dir="2700000" algn="tl" rotWithShape="0">
                  <a:prstClr val="black">
                    <a:alpha val="40000"/>
                  </a:prstClr>
                </a:outerShdw>
                <a:softEdge rad="12700"/>
              </a:effectLst>
              <a:scene3d>
                <a:camera prst="orthographicFront"/>
                <a:lightRig rig="threePt" dir="t"/>
              </a:scene3d>
              <a:sp3d>
                <a:bevelB w="6350"/>
              </a:sp3d>
            </c:spPr>
            <c:dLblPos val="inEnd"/>
            <c:showLegendKey val="0"/>
            <c:showVal val="1"/>
            <c:showCatName val="0"/>
            <c:showSerName val="0"/>
            <c:showPercent val="0"/>
            <c:showBubbleSize val="0"/>
            <c:showLeaderLines val="1"/>
          </c:dLbls>
          <c:cat>
            <c:strRef>
              <c:f>設問1!$C$7:$C$8</c:f>
              <c:strCache>
                <c:ptCount val="2"/>
                <c:pt idx="0">
                  <c:v>ある</c:v>
                </c:pt>
                <c:pt idx="1">
                  <c:v>なし</c:v>
                </c:pt>
              </c:strCache>
            </c:strRef>
          </c:cat>
          <c:val>
            <c:numRef>
              <c:f>設問1!$E$7:$E$8</c:f>
              <c:numCache>
                <c:formatCode>0.0%</c:formatCode>
                <c:ptCount val="2"/>
                <c:pt idx="0">
                  <c:v>0.5161290322580645</c:v>
                </c:pt>
                <c:pt idx="1">
                  <c:v>0.4838709677419355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77835787348768659"/>
          <c:y val="0.26764376980759902"/>
          <c:w val="0.21789911544432097"/>
          <c:h val="0.32952909451112478"/>
        </c:manualLayout>
      </c:layout>
      <c:overlay val="0"/>
      <c:txPr>
        <a:bodyPr/>
        <a:lstStyle/>
        <a:p>
          <a:pPr rtl="0">
            <a:defRPr/>
          </a:pPr>
          <a:endParaRPr lang="ja-JP"/>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1"/>
          <c:order val="0"/>
          <c:spPr>
            <a:ln>
              <a:solidFill>
                <a:schemeClr val="bg1"/>
              </a:solidFill>
            </a:ln>
            <a:effectLst>
              <a:outerShdw blurRad="50800" dist="38100" dir="5400000" algn="t" rotWithShape="0">
                <a:prstClr val="black">
                  <a:alpha val="40000"/>
                </a:prstClr>
              </a:outerShdw>
            </a:effectLst>
          </c:spPr>
          <c:dLbls>
            <c:spPr>
              <a:noFill/>
              <a:effectLst>
                <a:outerShdw blurRad="50800" dist="38100" dir="2700000" algn="tl" rotWithShape="0">
                  <a:prstClr val="black">
                    <a:alpha val="40000"/>
                  </a:prstClr>
                </a:outerShdw>
                <a:softEdge rad="12700"/>
              </a:effectLst>
              <a:scene3d>
                <a:camera prst="orthographicFront"/>
                <a:lightRig rig="threePt" dir="t"/>
              </a:scene3d>
              <a:sp3d>
                <a:bevelB w="6350"/>
              </a:sp3d>
            </c:spPr>
            <c:dLblPos val="inEnd"/>
            <c:showLegendKey val="0"/>
            <c:showVal val="1"/>
            <c:showCatName val="0"/>
            <c:showSerName val="0"/>
            <c:showPercent val="0"/>
            <c:showBubbleSize val="0"/>
            <c:showLeaderLines val="1"/>
          </c:dLbls>
          <c:cat>
            <c:strRef>
              <c:f>設問1!$C$23:$C$24</c:f>
              <c:strCache>
                <c:ptCount val="2"/>
                <c:pt idx="0">
                  <c:v>ある</c:v>
                </c:pt>
                <c:pt idx="1">
                  <c:v>なし</c:v>
                </c:pt>
              </c:strCache>
            </c:strRef>
          </c:cat>
          <c:val>
            <c:numRef>
              <c:f>設問1!$E$23:$E$24</c:f>
              <c:numCache>
                <c:formatCode>0.0%</c:formatCode>
                <c:ptCount val="2"/>
                <c:pt idx="0">
                  <c:v>0.4</c:v>
                </c:pt>
                <c:pt idx="1">
                  <c:v>0.6</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77835787348768659"/>
          <c:y val="0.26764376980759902"/>
          <c:w val="0.21789911544432097"/>
          <c:h val="0.32952909451112478"/>
        </c:manualLayout>
      </c:layout>
      <c:overlay val="0"/>
      <c:txPr>
        <a:bodyPr/>
        <a:lstStyle/>
        <a:p>
          <a:pPr rtl="0">
            <a:defRPr/>
          </a:pPr>
          <a:endParaRPr lang="ja-JP"/>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1"/>
          <c:order val="0"/>
          <c:spPr>
            <a:ln>
              <a:solidFill>
                <a:schemeClr val="bg1"/>
              </a:solidFill>
            </a:ln>
            <a:effectLst>
              <a:outerShdw blurRad="50800" dist="38100" dir="5400000" algn="t" rotWithShape="0">
                <a:prstClr val="black">
                  <a:alpha val="40000"/>
                </a:prstClr>
              </a:outerShdw>
            </a:effectLst>
          </c:spPr>
          <c:dLbls>
            <c:spPr>
              <a:noFill/>
              <a:effectLst>
                <a:outerShdw blurRad="50800" dist="38100" dir="2700000" algn="tl" rotWithShape="0">
                  <a:prstClr val="black">
                    <a:alpha val="40000"/>
                  </a:prstClr>
                </a:outerShdw>
                <a:softEdge rad="12700"/>
              </a:effectLst>
              <a:scene3d>
                <a:camera prst="orthographicFront"/>
                <a:lightRig rig="threePt" dir="t"/>
              </a:scene3d>
              <a:sp3d>
                <a:bevelB w="6350"/>
              </a:sp3d>
            </c:spPr>
            <c:dLblPos val="inEnd"/>
            <c:showLegendKey val="0"/>
            <c:showVal val="1"/>
            <c:showCatName val="0"/>
            <c:showSerName val="0"/>
            <c:showPercent val="0"/>
            <c:showBubbleSize val="0"/>
            <c:showLeaderLines val="1"/>
          </c:dLbls>
          <c:cat>
            <c:strRef>
              <c:f>設問1!$C$38:$C$39</c:f>
              <c:strCache>
                <c:ptCount val="2"/>
                <c:pt idx="0">
                  <c:v>ある</c:v>
                </c:pt>
                <c:pt idx="1">
                  <c:v>なし</c:v>
                </c:pt>
              </c:strCache>
            </c:strRef>
          </c:cat>
          <c:val>
            <c:numRef>
              <c:f>設問1!$E$38:$E$39</c:f>
              <c:numCache>
                <c:formatCode>0.0%</c:formatCode>
                <c:ptCount val="2"/>
                <c:pt idx="0">
                  <c:v>0.625</c:v>
                </c:pt>
                <c:pt idx="1">
                  <c:v>0.375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77835787348768659"/>
          <c:y val="0.26764376980759902"/>
          <c:w val="0.21789911544432097"/>
          <c:h val="0.32952909451112478"/>
        </c:manualLayout>
      </c:layout>
      <c:overlay val="0"/>
      <c:txPr>
        <a:bodyPr/>
        <a:lstStyle/>
        <a:p>
          <a:pPr rtl="0">
            <a:defRPr/>
          </a:pPr>
          <a:endParaRPr lang="ja-JP"/>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187854222038449"/>
          <c:y val="0.10965734239111878"/>
          <c:w val="0.51005911072501331"/>
          <c:h val="0.80560743848847116"/>
        </c:manualLayout>
      </c:layout>
      <c:pieChart>
        <c:varyColors val="1"/>
        <c:ser>
          <c:idx val="0"/>
          <c:order val="0"/>
          <c:spPr>
            <a:ln>
              <a:solidFill>
                <a:schemeClr val="bg1"/>
              </a:solidFill>
            </a:ln>
            <a:effectLst>
              <a:outerShdw blurRad="50800" dist="38100" dir="5400000" algn="t" rotWithShape="0">
                <a:prstClr val="black">
                  <a:alpha val="40000"/>
                </a:prstClr>
              </a:outerShdw>
            </a:effectLst>
          </c:spPr>
          <c:dLbls>
            <c:spPr>
              <a:noFill/>
              <a:effectLst>
                <a:outerShdw blurRad="50800" dist="38100" dir="2700000" algn="tl" rotWithShape="0">
                  <a:prstClr val="black">
                    <a:alpha val="40000"/>
                  </a:prstClr>
                </a:outerShdw>
              </a:effectLst>
            </c:spPr>
            <c:showLegendKey val="0"/>
            <c:showVal val="1"/>
            <c:showCatName val="0"/>
            <c:showSerName val="0"/>
            <c:showPercent val="0"/>
            <c:showBubbleSize val="0"/>
            <c:showLeaderLines val="1"/>
          </c:dLbls>
          <c:cat>
            <c:strRef>
              <c:f>設問2!$C$6:$C$7</c:f>
              <c:strCache>
                <c:ptCount val="2"/>
                <c:pt idx="0">
                  <c:v>支障がある</c:v>
                </c:pt>
                <c:pt idx="1">
                  <c:v>支障がない</c:v>
                </c:pt>
              </c:strCache>
            </c:strRef>
          </c:cat>
          <c:val>
            <c:numRef>
              <c:f>設問2!$E$6:$E$7</c:f>
              <c:numCache>
                <c:formatCode>0.0%</c:formatCode>
                <c:ptCount val="2"/>
                <c:pt idx="0">
                  <c:v>0.38709677419354838</c:v>
                </c:pt>
                <c:pt idx="1">
                  <c:v>0.61290322580645162</c:v>
                </c:pt>
              </c:numCache>
            </c:numRef>
          </c:val>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ja-JP"/>
        </a:p>
      </c:txPr>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187854222038449"/>
          <c:y val="0.10965734239111878"/>
          <c:w val="0.51005911072501331"/>
          <c:h val="0.80560743848847116"/>
        </c:manualLayout>
      </c:layout>
      <c:pieChart>
        <c:varyColors val="1"/>
        <c:ser>
          <c:idx val="0"/>
          <c:order val="0"/>
          <c:spPr>
            <a:ln>
              <a:solidFill>
                <a:schemeClr val="bg1"/>
              </a:solidFill>
            </a:ln>
            <a:effectLst>
              <a:outerShdw blurRad="50800" dist="38100" dir="5400000" algn="t" rotWithShape="0">
                <a:prstClr val="black">
                  <a:alpha val="40000"/>
                </a:prstClr>
              </a:outerShdw>
            </a:effectLst>
          </c:spPr>
          <c:dLbls>
            <c:spPr>
              <a:noFill/>
              <a:effectLst>
                <a:outerShdw blurRad="50800" dist="38100" dir="2700000" algn="tl" rotWithShape="0">
                  <a:prstClr val="black">
                    <a:alpha val="40000"/>
                  </a:prstClr>
                </a:outerShdw>
              </a:effectLst>
            </c:spPr>
            <c:showLegendKey val="0"/>
            <c:showVal val="1"/>
            <c:showCatName val="0"/>
            <c:showSerName val="0"/>
            <c:showPercent val="0"/>
            <c:showBubbleSize val="0"/>
            <c:showLeaderLines val="1"/>
          </c:dLbls>
          <c:cat>
            <c:strRef>
              <c:f>設問2!$C$22:$C$23</c:f>
              <c:strCache>
                <c:ptCount val="2"/>
                <c:pt idx="0">
                  <c:v>支障がある</c:v>
                </c:pt>
                <c:pt idx="1">
                  <c:v>支障がない</c:v>
                </c:pt>
              </c:strCache>
            </c:strRef>
          </c:cat>
          <c:val>
            <c:numRef>
              <c:f>設問2!$E$22:$E$23</c:f>
              <c:numCache>
                <c:formatCode>0.0%</c:formatCode>
                <c:ptCount val="2"/>
                <c:pt idx="0">
                  <c:v>0.33333333333333331</c:v>
                </c:pt>
                <c:pt idx="1">
                  <c:v>0.66666666666666663</c:v>
                </c:pt>
              </c:numCache>
            </c:numRef>
          </c:val>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ja-JP"/>
        </a:p>
      </c:txPr>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187854222038449"/>
          <c:y val="0.10965734239111878"/>
          <c:w val="0.51005911072501331"/>
          <c:h val="0.80560743848847116"/>
        </c:manualLayout>
      </c:layout>
      <c:pieChart>
        <c:varyColors val="1"/>
        <c:ser>
          <c:idx val="0"/>
          <c:order val="0"/>
          <c:spPr>
            <a:ln>
              <a:solidFill>
                <a:schemeClr val="bg1"/>
              </a:solidFill>
            </a:ln>
            <a:effectLst>
              <a:outerShdw blurRad="50800" dist="38100" dir="5400000" algn="t" rotWithShape="0">
                <a:prstClr val="black">
                  <a:alpha val="40000"/>
                </a:prstClr>
              </a:outerShdw>
            </a:effectLst>
          </c:spPr>
          <c:dLbls>
            <c:spPr>
              <a:noFill/>
              <a:effectLst>
                <a:outerShdw blurRad="50800" dist="38100" dir="2700000" algn="tl" rotWithShape="0">
                  <a:prstClr val="black">
                    <a:alpha val="40000"/>
                  </a:prstClr>
                </a:outerShdw>
              </a:effectLst>
            </c:spPr>
            <c:showLegendKey val="0"/>
            <c:showVal val="1"/>
            <c:showCatName val="0"/>
            <c:showSerName val="0"/>
            <c:showPercent val="0"/>
            <c:showBubbleSize val="0"/>
            <c:showLeaderLines val="1"/>
          </c:dLbls>
          <c:cat>
            <c:strRef>
              <c:f>設問2!$C$39:$C$40</c:f>
              <c:strCache>
                <c:ptCount val="2"/>
                <c:pt idx="0">
                  <c:v>支障がある</c:v>
                </c:pt>
                <c:pt idx="1">
                  <c:v>支障がない</c:v>
                </c:pt>
              </c:strCache>
            </c:strRef>
          </c:cat>
          <c:val>
            <c:numRef>
              <c:f>設問2!$E$39:$E$40</c:f>
              <c:numCache>
                <c:formatCode>0.0%</c:formatCode>
                <c:ptCount val="2"/>
                <c:pt idx="0">
                  <c:v>0.4375</c:v>
                </c:pt>
                <c:pt idx="1">
                  <c:v>0.5625</c:v>
                </c:pt>
              </c:numCache>
            </c:numRef>
          </c:val>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ja-JP"/>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5</xdr:col>
      <xdr:colOff>338137</xdr:colOff>
      <xdr:row>5</xdr:row>
      <xdr:rowOff>109537</xdr:rowOff>
    </xdr:from>
    <xdr:to>
      <xdr:col>9</xdr:col>
      <xdr:colOff>333374</xdr:colOff>
      <xdr:row>17</xdr:row>
      <xdr:rowOff>85725</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485775</xdr:colOff>
      <xdr:row>20</xdr:row>
      <xdr:rowOff>152400</xdr:rowOff>
    </xdr:from>
    <xdr:to>
      <xdr:col>9</xdr:col>
      <xdr:colOff>481012</xdr:colOff>
      <xdr:row>32</xdr:row>
      <xdr:rowOff>119063</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514350</xdr:colOff>
      <xdr:row>36</xdr:row>
      <xdr:rowOff>28575</xdr:rowOff>
    </xdr:from>
    <xdr:to>
      <xdr:col>9</xdr:col>
      <xdr:colOff>509587</xdr:colOff>
      <xdr:row>48</xdr:row>
      <xdr:rowOff>4763</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22974</xdr:colOff>
      <xdr:row>3</xdr:row>
      <xdr:rowOff>161924</xdr:rowOff>
    </xdr:from>
    <xdr:to>
      <xdr:col>10</xdr:col>
      <xdr:colOff>183216</xdr:colOff>
      <xdr:row>17</xdr:row>
      <xdr:rowOff>73959</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20</xdr:row>
      <xdr:rowOff>0</xdr:rowOff>
    </xdr:from>
    <xdr:to>
      <xdr:col>10</xdr:col>
      <xdr:colOff>160242</xdr:colOff>
      <xdr:row>33</xdr:row>
      <xdr:rowOff>91329</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0</xdr:colOff>
      <xdr:row>37</xdr:row>
      <xdr:rowOff>0</xdr:rowOff>
    </xdr:from>
    <xdr:to>
      <xdr:col>10</xdr:col>
      <xdr:colOff>160242</xdr:colOff>
      <xdr:row>50</xdr:row>
      <xdr:rowOff>91329</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6"/>
  <sheetViews>
    <sheetView tabSelected="1" zoomScale="70" zoomScaleNormal="70" workbookViewId="0">
      <pane ySplit="2" topLeftCell="A3" activePane="bottomLeft" state="frozen"/>
      <selection pane="bottomLeft" sqref="A1:A2"/>
    </sheetView>
  </sheetViews>
  <sheetFormatPr defaultRowHeight="13.5"/>
  <cols>
    <col min="1" max="1" width="4.75" style="8" customWidth="1"/>
    <col min="2" max="2" width="9" style="8"/>
    <col min="3" max="3" width="31.25" style="8" bestFit="1" customWidth="1"/>
    <col min="4" max="4" width="25" style="8" hidden="1" customWidth="1"/>
    <col min="5" max="5" width="10.875" style="8" hidden="1" customWidth="1"/>
    <col min="6" max="6" width="20.625" style="8" hidden="1" customWidth="1"/>
    <col min="7" max="7" width="31.25" style="8" hidden="1" customWidth="1"/>
    <col min="8" max="8" width="53.25" style="8" customWidth="1"/>
    <col min="9" max="9" width="23.125" style="8" customWidth="1"/>
    <col min="10" max="10" width="9" style="8" hidden="1" customWidth="1"/>
    <col min="11" max="11" width="51" style="8" customWidth="1"/>
    <col min="12" max="12" width="39" style="8" customWidth="1"/>
    <col min="13" max="13" width="9" style="8" hidden="1" customWidth="1"/>
    <col min="14" max="14" width="76.75" style="8" customWidth="1"/>
    <col min="15" max="15" width="0" style="8" hidden="1" customWidth="1"/>
    <col min="16" max="16384" width="9" style="8"/>
  </cols>
  <sheetData>
    <row r="1" spans="1:15" ht="72" customHeight="1">
      <c r="A1" s="132" t="s">
        <v>139</v>
      </c>
      <c r="B1" s="132" t="s">
        <v>138</v>
      </c>
      <c r="C1" s="132" t="s">
        <v>137</v>
      </c>
      <c r="D1" s="132"/>
      <c r="E1" s="132"/>
      <c r="F1" s="29"/>
      <c r="G1" s="29"/>
      <c r="H1" s="122" t="s">
        <v>177</v>
      </c>
      <c r="I1" s="123"/>
      <c r="J1" s="124"/>
      <c r="K1" s="122" t="s">
        <v>178</v>
      </c>
      <c r="L1" s="123"/>
      <c r="M1" s="124"/>
      <c r="N1" s="128" t="s">
        <v>179</v>
      </c>
      <c r="O1" s="129"/>
    </row>
    <row r="2" spans="1:15">
      <c r="A2" s="132"/>
      <c r="B2" s="132"/>
      <c r="C2" s="111" t="s">
        <v>0</v>
      </c>
      <c r="D2" s="111" t="s">
        <v>1</v>
      </c>
      <c r="E2" s="111" t="s">
        <v>2</v>
      </c>
      <c r="F2" s="111" t="s">
        <v>3</v>
      </c>
      <c r="G2" s="111" t="s">
        <v>4</v>
      </c>
      <c r="H2" s="111" t="s">
        <v>176</v>
      </c>
      <c r="I2" s="111" t="s">
        <v>136</v>
      </c>
      <c r="J2" s="111" t="s">
        <v>159</v>
      </c>
      <c r="K2" s="112" t="s">
        <v>126</v>
      </c>
      <c r="L2" s="113" t="s">
        <v>127</v>
      </c>
      <c r="M2" s="32" t="s">
        <v>159</v>
      </c>
      <c r="N2" s="130"/>
      <c r="O2" s="131"/>
    </row>
    <row r="3" spans="1:15" ht="60.75" customHeight="1">
      <c r="A3" s="133" t="s">
        <v>169</v>
      </c>
      <c r="B3" s="60" t="s">
        <v>156</v>
      </c>
      <c r="C3" s="4" t="s">
        <v>50</v>
      </c>
      <c r="D3" s="3" t="s">
        <v>6</v>
      </c>
      <c r="E3" s="17" t="s">
        <v>51</v>
      </c>
      <c r="F3" s="9" t="s">
        <v>52</v>
      </c>
      <c r="G3" s="10" t="s">
        <v>53</v>
      </c>
      <c r="H3" s="90" t="s">
        <v>153</v>
      </c>
      <c r="I3" s="91"/>
      <c r="J3" s="81" t="str">
        <f t="shared" ref="J3:J19" si="0">IF(H3=I3,"○","")</f>
        <v/>
      </c>
      <c r="K3" s="104"/>
      <c r="L3" s="105" t="s">
        <v>128</v>
      </c>
      <c r="M3" s="33" t="str">
        <f t="shared" ref="M3:M15" si="1">IF(K3=L3,"○","")</f>
        <v/>
      </c>
      <c r="N3" s="85" t="s">
        <v>134</v>
      </c>
      <c r="O3" s="34" t="str">
        <f>IF(N3="","○","")</f>
        <v/>
      </c>
    </row>
    <row r="4" spans="1:15" ht="27">
      <c r="A4" s="133"/>
      <c r="B4" s="60" t="s">
        <v>161</v>
      </c>
      <c r="C4" s="61" t="s">
        <v>162</v>
      </c>
      <c r="D4" s="3" t="s">
        <v>70</v>
      </c>
      <c r="E4" s="17" t="s">
        <v>71</v>
      </c>
      <c r="F4" s="59"/>
      <c r="G4" s="58"/>
      <c r="H4" s="92"/>
      <c r="I4" s="93" t="s">
        <v>131</v>
      </c>
      <c r="J4" s="81" t="str">
        <f t="shared" si="0"/>
        <v/>
      </c>
      <c r="K4" s="106"/>
      <c r="L4" s="105" t="s">
        <v>128</v>
      </c>
      <c r="M4" s="33" t="str">
        <f t="shared" si="1"/>
        <v/>
      </c>
      <c r="N4" s="68" t="s">
        <v>132</v>
      </c>
      <c r="O4" s="34" t="str">
        <f>IF(N4="","○","")</f>
        <v/>
      </c>
    </row>
    <row r="5" spans="1:15">
      <c r="A5" s="133"/>
      <c r="B5" s="25" t="s">
        <v>7</v>
      </c>
      <c r="C5" s="4" t="s">
        <v>8</v>
      </c>
      <c r="D5" s="3" t="s">
        <v>9</v>
      </c>
      <c r="E5" s="17" t="s">
        <v>10</v>
      </c>
      <c r="F5" s="9" t="s">
        <v>11</v>
      </c>
      <c r="G5" s="11" t="s">
        <v>12</v>
      </c>
      <c r="H5" s="92"/>
      <c r="I5" s="93" t="s">
        <v>128</v>
      </c>
      <c r="J5" s="81" t="str">
        <f t="shared" si="0"/>
        <v/>
      </c>
      <c r="K5" s="106"/>
      <c r="L5" s="105" t="s">
        <v>128</v>
      </c>
      <c r="M5" s="33" t="str">
        <f t="shared" si="1"/>
        <v/>
      </c>
      <c r="N5" s="69"/>
      <c r="O5" s="34" t="str">
        <f t="shared" ref="O5:O34" si="2">IF(N5="","○","")</f>
        <v>○</v>
      </c>
    </row>
    <row r="6" spans="1:15" ht="111.75" customHeight="1">
      <c r="A6" s="133"/>
      <c r="B6" s="60" t="s">
        <v>163</v>
      </c>
      <c r="C6" s="62" t="s">
        <v>164</v>
      </c>
      <c r="D6" s="3" t="s">
        <v>13</v>
      </c>
      <c r="E6" s="17" t="s">
        <v>14</v>
      </c>
      <c r="F6" s="59"/>
      <c r="G6" s="58"/>
      <c r="H6" s="94" t="s">
        <v>187</v>
      </c>
      <c r="I6" s="93"/>
      <c r="J6" s="81" t="str">
        <f t="shared" si="0"/>
        <v/>
      </c>
      <c r="K6" s="94" t="s">
        <v>194</v>
      </c>
      <c r="L6" s="105"/>
      <c r="M6" s="33" t="str">
        <f t="shared" si="1"/>
        <v/>
      </c>
      <c r="N6" s="69"/>
      <c r="O6" s="34" t="str">
        <f t="shared" si="2"/>
        <v>○</v>
      </c>
    </row>
    <row r="7" spans="1:15" ht="69.75" customHeight="1">
      <c r="A7" s="133"/>
      <c r="B7" s="28" t="s">
        <v>15</v>
      </c>
      <c r="C7" s="27" t="s">
        <v>100</v>
      </c>
      <c r="D7" s="26" t="s">
        <v>101</v>
      </c>
      <c r="E7" s="24" t="s">
        <v>102</v>
      </c>
      <c r="F7" s="9" t="s">
        <v>16</v>
      </c>
      <c r="G7" s="11" t="s">
        <v>17</v>
      </c>
      <c r="H7" s="95"/>
      <c r="I7" s="93" t="s">
        <v>128</v>
      </c>
      <c r="J7" s="81" t="str">
        <f t="shared" si="0"/>
        <v/>
      </c>
      <c r="K7" s="94" t="s">
        <v>195</v>
      </c>
      <c r="L7" s="107"/>
      <c r="M7" s="33" t="str">
        <f t="shared" si="1"/>
        <v/>
      </c>
      <c r="N7" s="69"/>
      <c r="O7" s="34" t="str">
        <f t="shared" si="2"/>
        <v>○</v>
      </c>
    </row>
    <row r="8" spans="1:15">
      <c r="A8" s="133"/>
      <c r="B8" s="25" t="s">
        <v>18</v>
      </c>
      <c r="C8" s="4" t="s">
        <v>54</v>
      </c>
      <c r="D8" s="3" t="s">
        <v>55</v>
      </c>
      <c r="E8" s="17" t="s">
        <v>56</v>
      </c>
      <c r="F8" s="9" t="s">
        <v>57</v>
      </c>
      <c r="G8" s="11" t="s">
        <v>58</v>
      </c>
      <c r="H8" s="92"/>
      <c r="I8" s="93" t="s">
        <v>135</v>
      </c>
      <c r="J8" s="81" t="str">
        <f t="shared" si="0"/>
        <v/>
      </c>
      <c r="K8" s="106"/>
      <c r="L8" s="105" t="s">
        <v>128</v>
      </c>
      <c r="M8" s="33" t="str">
        <f t="shared" si="1"/>
        <v/>
      </c>
      <c r="N8" s="69"/>
      <c r="O8" s="34" t="str">
        <f t="shared" si="2"/>
        <v>○</v>
      </c>
    </row>
    <row r="9" spans="1:15" ht="52.5" customHeight="1">
      <c r="A9" s="133"/>
      <c r="B9" s="60" t="s">
        <v>196</v>
      </c>
      <c r="C9" s="61" t="s">
        <v>165</v>
      </c>
      <c r="D9" s="3" t="s">
        <v>19</v>
      </c>
      <c r="E9" s="17" t="s">
        <v>20</v>
      </c>
      <c r="F9" s="59"/>
      <c r="G9" s="65"/>
      <c r="H9" s="92"/>
      <c r="I9" s="93" t="s">
        <v>128</v>
      </c>
      <c r="J9" s="81" t="str">
        <f t="shared" si="0"/>
        <v/>
      </c>
      <c r="K9" s="94" t="s">
        <v>250</v>
      </c>
      <c r="L9" s="105"/>
      <c r="M9" s="33" t="str">
        <f t="shared" si="1"/>
        <v/>
      </c>
      <c r="N9" s="69"/>
      <c r="O9" s="77" t="str">
        <f t="shared" si="2"/>
        <v>○</v>
      </c>
    </row>
    <row r="10" spans="1:15" ht="27">
      <c r="A10" s="133"/>
      <c r="B10" s="25" t="s">
        <v>21</v>
      </c>
      <c r="C10" s="4" t="s">
        <v>22</v>
      </c>
      <c r="D10" s="3" t="s">
        <v>23</v>
      </c>
      <c r="E10" s="17" t="s">
        <v>64</v>
      </c>
      <c r="F10" s="9" t="s">
        <v>24</v>
      </c>
      <c r="G10" s="11" t="s">
        <v>25</v>
      </c>
      <c r="H10" s="96" t="s">
        <v>188</v>
      </c>
      <c r="I10" s="93"/>
      <c r="J10" s="81" t="str">
        <f t="shared" si="0"/>
        <v/>
      </c>
      <c r="K10" s="106"/>
      <c r="L10" s="105" t="s">
        <v>131</v>
      </c>
      <c r="M10" s="33" t="str">
        <f t="shared" si="1"/>
        <v/>
      </c>
      <c r="N10" s="69"/>
      <c r="O10" s="78" t="str">
        <f t="shared" si="2"/>
        <v>○</v>
      </c>
    </row>
    <row r="11" spans="1:15" ht="27">
      <c r="A11" s="133"/>
      <c r="B11" s="28" t="s">
        <v>26</v>
      </c>
      <c r="C11" s="4" t="s">
        <v>27</v>
      </c>
      <c r="D11" s="3" t="s">
        <v>28</v>
      </c>
      <c r="E11" s="17" t="s">
        <v>29</v>
      </c>
      <c r="F11" s="9" t="s">
        <v>30</v>
      </c>
      <c r="G11" s="12" t="s">
        <v>31</v>
      </c>
      <c r="H11" s="96" t="s">
        <v>130</v>
      </c>
      <c r="I11" s="114"/>
      <c r="J11" s="17"/>
      <c r="K11" s="94"/>
      <c r="L11" s="139" t="s">
        <v>234</v>
      </c>
      <c r="M11" s="33" t="str">
        <f t="shared" si="1"/>
        <v/>
      </c>
      <c r="N11" s="69"/>
      <c r="O11" s="34" t="str">
        <f t="shared" si="2"/>
        <v>○</v>
      </c>
    </row>
    <row r="12" spans="1:15" ht="40.5">
      <c r="A12" s="133"/>
      <c r="B12" s="25" t="s">
        <v>32</v>
      </c>
      <c r="C12" s="2" t="s">
        <v>33</v>
      </c>
      <c r="D12" s="3" t="s">
        <v>28</v>
      </c>
      <c r="E12" s="17" t="s">
        <v>34</v>
      </c>
      <c r="F12" s="9" t="s">
        <v>35</v>
      </c>
      <c r="G12" s="13" t="s">
        <v>36</v>
      </c>
      <c r="H12" s="92"/>
      <c r="I12" s="93" t="s">
        <v>128</v>
      </c>
      <c r="J12" s="81" t="str">
        <f t="shared" si="0"/>
        <v/>
      </c>
      <c r="K12" s="94" t="s">
        <v>197</v>
      </c>
      <c r="L12" s="105"/>
      <c r="M12" s="33" t="str">
        <f t="shared" si="1"/>
        <v/>
      </c>
      <c r="N12" s="69"/>
      <c r="O12" s="34" t="str">
        <f t="shared" si="2"/>
        <v>○</v>
      </c>
    </row>
    <row r="13" spans="1:15" ht="67.5">
      <c r="A13" s="133"/>
      <c r="B13" s="60" t="s">
        <v>166</v>
      </c>
      <c r="C13" s="4" t="s">
        <v>37</v>
      </c>
      <c r="D13" s="3" t="s">
        <v>38</v>
      </c>
      <c r="E13" s="17" t="s">
        <v>39</v>
      </c>
      <c r="F13" s="9" t="s">
        <v>40</v>
      </c>
      <c r="G13" s="11" t="s">
        <v>41</v>
      </c>
      <c r="H13" s="92"/>
      <c r="I13" s="93" t="s">
        <v>128</v>
      </c>
      <c r="J13" s="81" t="str">
        <f t="shared" si="0"/>
        <v/>
      </c>
      <c r="K13" s="94" t="s">
        <v>198</v>
      </c>
      <c r="L13" s="105"/>
      <c r="M13" s="33" t="str">
        <f t="shared" si="1"/>
        <v/>
      </c>
      <c r="N13" s="69"/>
      <c r="O13" s="34" t="str">
        <f t="shared" si="2"/>
        <v>○</v>
      </c>
    </row>
    <row r="14" spans="1:15">
      <c r="A14" s="133"/>
      <c r="B14" s="28" t="s">
        <v>42</v>
      </c>
      <c r="C14" s="4" t="s">
        <v>65</v>
      </c>
      <c r="D14" s="3" t="s">
        <v>66</v>
      </c>
      <c r="E14" s="17" t="s">
        <v>67</v>
      </c>
      <c r="F14" s="9" t="s">
        <v>68</v>
      </c>
      <c r="G14" s="11" t="s">
        <v>69</v>
      </c>
      <c r="H14" s="115"/>
      <c r="I14" s="118" t="s">
        <v>233</v>
      </c>
      <c r="J14" s="116"/>
      <c r="K14" s="117"/>
      <c r="L14" s="105" t="s">
        <v>128</v>
      </c>
      <c r="M14" s="33" t="str">
        <f t="shared" si="1"/>
        <v/>
      </c>
      <c r="N14" s="69"/>
      <c r="O14" s="34" t="str">
        <f t="shared" si="2"/>
        <v>○</v>
      </c>
    </row>
    <row r="15" spans="1:15" ht="66" customHeight="1">
      <c r="A15" s="133"/>
      <c r="B15" s="25" t="s">
        <v>43</v>
      </c>
      <c r="C15" s="4" t="s">
        <v>59</v>
      </c>
      <c r="D15" s="3" t="s">
        <v>60</v>
      </c>
      <c r="E15" s="17" t="s">
        <v>61</v>
      </c>
      <c r="F15" s="9" t="s">
        <v>62</v>
      </c>
      <c r="G15" s="11" t="s">
        <v>63</v>
      </c>
      <c r="H15" s="96" t="s">
        <v>189</v>
      </c>
      <c r="I15" s="93"/>
      <c r="J15" s="81" t="str">
        <f t="shared" si="0"/>
        <v/>
      </c>
      <c r="K15" s="106"/>
      <c r="L15" s="105" t="s">
        <v>128</v>
      </c>
      <c r="M15" s="33" t="str">
        <f t="shared" si="1"/>
        <v/>
      </c>
      <c r="N15" s="68" t="s">
        <v>201</v>
      </c>
      <c r="O15" s="34" t="str">
        <f>IF(N15="","○","")</f>
        <v/>
      </c>
    </row>
    <row r="16" spans="1:15">
      <c r="A16" s="133"/>
      <c r="B16" s="60" t="s">
        <v>167</v>
      </c>
      <c r="C16" s="61" t="s">
        <v>168</v>
      </c>
      <c r="D16" s="3" t="s">
        <v>9</v>
      </c>
      <c r="E16" s="17" t="s">
        <v>45</v>
      </c>
      <c r="F16" s="59"/>
      <c r="G16" s="67"/>
      <c r="H16" s="92"/>
      <c r="I16" s="93" t="s">
        <v>128</v>
      </c>
      <c r="J16" s="81" t="str">
        <f t="shared" si="0"/>
        <v/>
      </c>
      <c r="K16" s="106"/>
      <c r="L16" s="105" t="s">
        <v>128</v>
      </c>
      <c r="M16" s="33" t="str">
        <f t="shared" ref="M16:M34" si="3">IF(K16=L16,"○","")</f>
        <v/>
      </c>
      <c r="N16" s="69"/>
      <c r="O16" s="34" t="str">
        <f t="shared" si="2"/>
        <v>○</v>
      </c>
    </row>
    <row r="17" spans="1:15" ht="40.5">
      <c r="A17" s="133"/>
      <c r="B17" s="72" t="s">
        <v>155</v>
      </c>
      <c r="C17" s="73" t="s">
        <v>44</v>
      </c>
      <c r="D17" s="74" t="s">
        <v>46</v>
      </c>
      <c r="E17" s="75" t="s">
        <v>47</v>
      </c>
      <c r="F17" s="9" t="s">
        <v>48</v>
      </c>
      <c r="G17" s="11" t="s">
        <v>49</v>
      </c>
      <c r="H17" s="94" t="s">
        <v>129</v>
      </c>
      <c r="I17" s="97"/>
      <c r="J17" s="82" t="str">
        <f t="shared" si="0"/>
        <v/>
      </c>
      <c r="K17" s="106"/>
      <c r="L17" s="105" t="s">
        <v>128</v>
      </c>
      <c r="M17" s="33" t="str">
        <f t="shared" si="3"/>
        <v/>
      </c>
      <c r="N17" s="69"/>
      <c r="O17" s="34" t="str">
        <f t="shared" si="2"/>
        <v>○</v>
      </c>
    </row>
    <row r="18" spans="1:15" ht="13.5" customHeight="1">
      <c r="A18" s="125" t="s">
        <v>170</v>
      </c>
      <c r="B18" s="126"/>
      <c r="C18" s="126"/>
      <c r="D18" s="126"/>
      <c r="E18" s="127"/>
      <c r="F18" s="30"/>
      <c r="G18" s="30"/>
      <c r="H18" s="76">
        <f>COUNTA(H3:H17)</f>
        <v>6</v>
      </c>
      <c r="I18" s="84">
        <f>COUNTA(I3:I17)</f>
        <v>9</v>
      </c>
      <c r="J18" s="79">
        <f>COUNTIF(J3:J17,"○")</f>
        <v>0</v>
      </c>
      <c r="K18" s="76">
        <f t="shared" ref="K18:L18" si="4">COUNTA(K3:K17)</f>
        <v>5</v>
      </c>
      <c r="L18" s="84">
        <f t="shared" si="4"/>
        <v>10</v>
      </c>
      <c r="M18" s="76">
        <f>COUNTIF(M3:M17,"○")</f>
        <v>0</v>
      </c>
      <c r="N18" s="76" t="s">
        <v>199</v>
      </c>
      <c r="O18" s="76">
        <f>COUNTIF(O3:O17,"○")</f>
        <v>12</v>
      </c>
    </row>
    <row r="19" spans="1:15" s="1" customFormat="1" ht="24">
      <c r="A19" s="134" t="s">
        <v>160</v>
      </c>
      <c r="B19" s="60" t="s">
        <v>156</v>
      </c>
      <c r="C19" s="61" t="s">
        <v>203</v>
      </c>
      <c r="D19" s="22" t="s">
        <v>72</v>
      </c>
      <c r="E19" s="5" t="s">
        <v>103</v>
      </c>
      <c r="F19" s="18" t="s">
        <v>104</v>
      </c>
      <c r="G19" s="14" t="s">
        <v>105</v>
      </c>
      <c r="H19" s="98" t="s">
        <v>190</v>
      </c>
      <c r="I19" s="99"/>
      <c r="J19" s="83" t="str">
        <f t="shared" si="0"/>
        <v/>
      </c>
      <c r="K19" s="108"/>
      <c r="L19" s="109" t="s">
        <v>128</v>
      </c>
      <c r="M19" s="33" t="str">
        <f t="shared" si="3"/>
        <v/>
      </c>
      <c r="N19" s="70"/>
      <c r="O19" s="34" t="str">
        <f t="shared" si="2"/>
        <v>○</v>
      </c>
    </row>
    <row r="20" spans="1:15" s="1" customFormat="1" ht="72">
      <c r="A20" s="135"/>
      <c r="B20" s="28" t="s">
        <v>216</v>
      </c>
      <c r="C20" s="61" t="s">
        <v>204</v>
      </c>
      <c r="D20" s="7" t="s">
        <v>66</v>
      </c>
      <c r="E20" s="6" t="s">
        <v>106</v>
      </c>
      <c r="F20" s="19" t="s">
        <v>108</v>
      </c>
      <c r="G20" s="15" t="s">
        <v>107</v>
      </c>
      <c r="H20" s="100"/>
      <c r="I20" s="101" t="s">
        <v>233</v>
      </c>
      <c r="J20" s="81" t="str">
        <f t="shared" ref="J20:J27" si="5">IF(H20=I20,"○","")</f>
        <v/>
      </c>
      <c r="K20" s="119" t="s">
        <v>235</v>
      </c>
      <c r="L20" s="110"/>
      <c r="M20" s="33" t="str">
        <f t="shared" si="3"/>
        <v/>
      </c>
      <c r="N20" s="71"/>
      <c r="O20" s="34" t="str">
        <f t="shared" si="2"/>
        <v>○</v>
      </c>
    </row>
    <row r="21" spans="1:15" s="1" customFormat="1" ht="160.5" customHeight="1">
      <c r="A21" s="135"/>
      <c r="B21" s="60" t="s">
        <v>227</v>
      </c>
      <c r="C21" s="61" t="s">
        <v>203</v>
      </c>
      <c r="D21" s="7" t="s">
        <v>74</v>
      </c>
      <c r="E21" s="6" t="s">
        <v>123</v>
      </c>
      <c r="F21" s="19" t="s">
        <v>124</v>
      </c>
      <c r="G21" s="15" t="s">
        <v>125</v>
      </c>
      <c r="H21" s="102" t="s">
        <v>191</v>
      </c>
      <c r="I21" s="101"/>
      <c r="J21" s="81" t="str">
        <f t="shared" si="5"/>
        <v/>
      </c>
      <c r="K21" s="100"/>
      <c r="L21" s="110" t="s">
        <v>128</v>
      </c>
      <c r="M21" s="33" t="str">
        <f t="shared" si="3"/>
        <v/>
      </c>
      <c r="N21" s="89" t="s">
        <v>202</v>
      </c>
      <c r="O21" s="34" t="str">
        <f>IF(N21="","○","")</f>
        <v/>
      </c>
    </row>
    <row r="22" spans="1:15" s="1" customFormat="1" ht="87.75" customHeight="1">
      <c r="A22" s="135"/>
      <c r="B22" s="28" t="s">
        <v>217</v>
      </c>
      <c r="C22" s="61" t="s">
        <v>205</v>
      </c>
      <c r="D22" s="7" t="s">
        <v>73</v>
      </c>
      <c r="E22" s="6" t="s">
        <v>85</v>
      </c>
      <c r="F22" s="64" t="s">
        <v>86</v>
      </c>
      <c r="G22" s="63" t="s">
        <v>87</v>
      </c>
      <c r="H22" s="102" t="s">
        <v>236</v>
      </c>
      <c r="I22" s="101"/>
      <c r="J22" s="81" t="str">
        <f t="shared" si="5"/>
        <v/>
      </c>
      <c r="K22" s="119" t="s">
        <v>237</v>
      </c>
      <c r="L22" s="110"/>
      <c r="M22" s="33" t="str">
        <f t="shared" si="3"/>
        <v/>
      </c>
      <c r="N22" s="3"/>
      <c r="O22" s="34" t="str">
        <f t="shared" si="2"/>
        <v>○</v>
      </c>
    </row>
    <row r="23" spans="1:15" s="1" customFormat="1" ht="24">
      <c r="A23" s="135"/>
      <c r="B23" s="28" t="s">
        <v>218</v>
      </c>
      <c r="C23" s="61" t="s">
        <v>206</v>
      </c>
      <c r="D23" s="7"/>
      <c r="E23" s="6" t="s">
        <v>238</v>
      </c>
      <c r="F23" s="64" t="s">
        <v>239</v>
      </c>
      <c r="G23" s="63" t="s">
        <v>240</v>
      </c>
      <c r="H23" s="102" t="s">
        <v>241</v>
      </c>
      <c r="I23" s="101"/>
      <c r="J23" s="81" t="str">
        <f t="shared" si="5"/>
        <v/>
      </c>
      <c r="K23" s="119" t="s">
        <v>242</v>
      </c>
      <c r="L23" s="110"/>
      <c r="M23" s="33" t="str">
        <f t="shared" si="3"/>
        <v/>
      </c>
      <c r="N23" s="89" t="s">
        <v>243</v>
      </c>
      <c r="O23" s="34" t="str">
        <f t="shared" si="2"/>
        <v/>
      </c>
    </row>
    <row r="24" spans="1:15" s="1" customFormat="1" ht="62.25" customHeight="1">
      <c r="A24" s="135"/>
      <c r="B24" s="28" t="s">
        <v>219</v>
      </c>
      <c r="C24" s="61" t="s">
        <v>207</v>
      </c>
      <c r="D24" s="7" t="s">
        <v>81</v>
      </c>
      <c r="E24" s="6" t="s">
        <v>97</v>
      </c>
      <c r="F24" s="19" t="s">
        <v>98</v>
      </c>
      <c r="G24" s="15" t="s">
        <v>99</v>
      </c>
      <c r="H24" s="100"/>
      <c r="I24" s="101" t="s">
        <v>233</v>
      </c>
      <c r="J24" s="81" t="str">
        <f t="shared" si="5"/>
        <v/>
      </c>
      <c r="K24" s="119" t="s">
        <v>244</v>
      </c>
      <c r="L24" s="110"/>
      <c r="M24" s="33" t="str">
        <f t="shared" si="3"/>
        <v/>
      </c>
      <c r="N24" s="3"/>
      <c r="O24" s="34" t="str">
        <f t="shared" si="2"/>
        <v>○</v>
      </c>
    </row>
    <row r="25" spans="1:15" s="1" customFormat="1">
      <c r="A25" s="135"/>
      <c r="B25" s="28" t="s">
        <v>220</v>
      </c>
      <c r="C25" s="61" t="s">
        <v>205</v>
      </c>
      <c r="D25" s="7" t="s">
        <v>92</v>
      </c>
      <c r="E25" s="6" t="s">
        <v>93</v>
      </c>
      <c r="F25" s="19" t="s">
        <v>94</v>
      </c>
      <c r="G25" s="15" t="s">
        <v>95</v>
      </c>
      <c r="H25" s="100"/>
      <c r="I25" s="101" t="s">
        <v>233</v>
      </c>
      <c r="J25" s="81" t="str">
        <f t="shared" si="5"/>
        <v/>
      </c>
      <c r="K25" s="119"/>
      <c r="L25" s="119" t="s">
        <v>233</v>
      </c>
      <c r="M25" s="33" t="str">
        <f t="shared" si="3"/>
        <v/>
      </c>
      <c r="N25" s="3"/>
      <c r="O25" s="34" t="str">
        <f t="shared" si="2"/>
        <v>○</v>
      </c>
    </row>
    <row r="26" spans="1:15" s="1" customFormat="1" ht="45.75" customHeight="1">
      <c r="A26" s="135"/>
      <c r="B26" s="28" t="s">
        <v>221</v>
      </c>
      <c r="C26" s="61" t="s">
        <v>205</v>
      </c>
      <c r="D26" s="7" t="s">
        <v>109</v>
      </c>
      <c r="E26" s="6" t="s">
        <v>110</v>
      </c>
      <c r="F26" s="19" t="s">
        <v>111</v>
      </c>
      <c r="G26" s="15" t="s">
        <v>112</v>
      </c>
      <c r="H26" s="100"/>
      <c r="I26" s="101" t="s">
        <v>233</v>
      </c>
      <c r="J26" s="81" t="str">
        <f t="shared" si="5"/>
        <v/>
      </c>
      <c r="K26" s="119" t="s">
        <v>245</v>
      </c>
      <c r="L26" s="119"/>
      <c r="M26" s="33" t="str">
        <f t="shared" si="3"/>
        <v/>
      </c>
      <c r="N26" s="3"/>
      <c r="O26" s="34" t="str">
        <f t="shared" si="2"/>
        <v>○</v>
      </c>
    </row>
    <row r="27" spans="1:15" s="1" customFormat="1" ht="24">
      <c r="A27" s="135"/>
      <c r="B27" s="60" t="s">
        <v>228</v>
      </c>
      <c r="C27" s="61" t="s">
        <v>208</v>
      </c>
      <c r="D27" s="7" t="s">
        <v>88</v>
      </c>
      <c r="E27" s="6" t="s">
        <v>113</v>
      </c>
      <c r="F27" s="19" t="s">
        <v>114</v>
      </c>
      <c r="G27" s="15" t="s">
        <v>115</v>
      </c>
      <c r="H27" s="102" t="s">
        <v>133</v>
      </c>
      <c r="I27" s="101"/>
      <c r="J27" s="81" t="str">
        <f t="shared" si="5"/>
        <v/>
      </c>
      <c r="K27" s="100"/>
      <c r="L27" s="110" t="s">
        <v>128</v>
      </c>
      <c r="M27" s="33" t="str">
        <f t="shared" si="3"/>
        <v/>
      </c>
      <c r="N27" s="3"/>
      <c r="O27" s="34" t="str">
        <f t="shared" si="2"/>
        <v>○</v>
      </c>
    </row>
    <row r="28" spans="1:15" s="1" customFormat="1" ht="24">
      <c r="A28" s="135"/>
      <c r="B28" s="60" t="s">
        <v>229</v>
      </c>
      <c r="C28" s="61" t="s">
        <v>209</v>
      </c>
      <c r="D28" s="7" t="s">
        <v>60</v>
      </c>
      <c r="E28" s="6" t="s">
        <v>117</v>
      </c>
      <c r="F28" s="19" t="s">
        <v>118</v>
      </c>
      <c r="G28" s="15" t="s">
        <v>119</v>
      </c>
      <c r="H28" s="102" t="s">
        <v>130</v>
      </c>
      <c r="I28" s="101"/>
      <c r="J28" s="81" t="str">
        <f t="shared" ref="J28" si="6">IF(H28=I28,"○","")</f>
        <v/>
      </c>
      <c r="K28" s="100"/>
      <c r="L28" s="110" t="s">
        <v>128</v>
      </c>
      <c r="M28" s="33" t="str">
        <f t="shared" si="3"/>
        <v/>
      </c>
      <c r="N28" s="3"/>
      <c r="O28" s="34" t="str">
        <f t="shared" si="2"/>
        <v>○</v>
      </c>
    </row>
    <row r="29" spans="1:15" s="1" customFormat="1" ht="36">
      <c r="A29" s="135"/>
      <c r="B29" s="28" t="s">
        <v>232</v>
      </c>
      <c r="C29" s="61" t="s">
        <v>210</v>
      </c>
      <c r="D29" s="7" t="s">
        <v>60</v>
      </c>
      <c r="E29" s="6" t="s">
        <v>78</v>
      </c>
      <c r="F29" s="19" t="s">
        <v>79</v>
      </c>
      <c r="G29" s="15" t="s">
        <v>80</v>
      </c>
      <c r="H29" s="100"/>
      <c r="I29" s="101" t="s">
        <v>233</v>
      </c>
      <c r="J29" s="81" t="str">
        <f t="shared" ref="J29:J34" si="7">IF(H29=I29,"○","")</f>
        <v/>
      </c>
      <c r="K29" s="119" t="s">
        <v>246</v>
      </c>
      <c r="L29" s="110"/>
      <c r="M29" s="33" t="str">
        <f t="shared" si="3"/>
        <v/>
      </c>
      <c r="N29" s="3"/>
      <c r="O29" s="34" t="str">
        <f t="shared" si="2"/>
        <v>○</v>
      </c>
    </row>
    <row r="30" spans="1:15" s="1" customFormat="1" ht="36">
      <c r="A30" s="135"/>
      <c r="B30" s="60" t="s">
        <v>222</v>
      </c>
      <c r="C30" s="61" t="s">
        <v>211</v>
      </c>
      <c r="D30" s="7" t="s">
        <v>81</v>
      </c>
      <c r="E30" s="6" t="s">
        <v>120</v>
      </c>
      <c r="F30" s="19" t="s">
        <v>121</v>
      </c>
      <c r="G30" s="15" t="s">
        <v>122</v>
      </c>
      <c r="H30" s="102" t="s">
        <v>154</v>
      </c>
      <c r="I30" s="101"/>
      <c r="J30" s="81" t="str">
        <f t="shared" si="7"/>
        <v/>
      </c>
      <c r="K30" s="100"/>
      <c r="L30" s="110" t="s">
        <v>128</v>
      </c>
      <c r="M30" s="33" t="str">
        <f t="shared" si="3"/>
        <v/>
      </c>
      <c r="N30" s="3"/>
      <c r="O30" s="34" t="str">
        <f t="shared" si="2"/>
        <v>○</v>
      </c>
    </row>
    <row r="31" spans="1:15" s="1" customFormat="1" ht="24">
      <c r="A31" s="135"/>
      <c r="B31" s="60" t="s">
        <v>223</v>
      </c>
      <c r="C31" s="61" t="s">
        <v>212</v>
      </c>
      <c r="D31" s="7" t="s">
        <v>72</v>
      </c>
      <c r="E31" s="6" t="s">
        <v>89</v>
      </c>
      <c r="F31" s="64" t="s">
        <v>90</v>
      </c>
      <c r="G31" s="63" t="s">
        <v>91</v>
      </c>
      <c r="H31" s="102" t="s">
        <v>157</v>
      </c>
      <c r="I31" s="101"/>
      <c r="J31" s="81" t="str">
        <f t="shared" si="7"/>
        <v/>
      </c>
      <c r="K31" s="100"/>
      <c r="L31" s="110" t="s">
        <v>128</v>
      </c>
      <c r="M31" s="33" t="str">
        <f t="shared" si="3"/>
        <v/>
      </c>
      <c r="N31" s="3"/>
      <c r="O31" s="34" t="str">
        <f t="shared" si="2"/>
        <v>○</v>
      </c>
    </row>
    <row r="32" spans="1:15" s="1" customFormat="1" ht="36">
      <c r="A32" s="135"/>
      <c r="B32" s="60" t="s">
        <v>224</v>
      </c>
      <c r="C32" s="61" t="s">
        <v>213</v>
      </c>
      <c r="D32" s="7" t="s">
        <v>81</v>
      </c>
      <c r="E32" s="6" t="s">
        <v>82</v>
      </c>
      <c r="F32" s="19" t="s">
        <v>83</v>
      </c>
      <c r="G32" s="15" t="s">
        <v>84</v>
      </c>
      <c r="H32" s="102" t="s">
        <v>192</v>
      </c>
      <c r="I32" s="101"/>
      <c r="J32" s="81" t="str">
        <f t="shared" si="7"/>
        <v/>
      </c>
      <c r="K32" s="102" t="s">
        <v>193</v>
      </c>
      <c r="L32" s="110"/>
      <c r="M32" s="33" t="str">
        <f t="shared" si="3"/>
        <v/>
      </c>
      <c r="N32" s="3"/>
      <c r="O32" s="34" t="str">
        <f t="shared" si="2"/>
        <v>○</v>
      </c>
    </row>
    <row r="33" spans="1:15" s="1" customFormat="1">
      <c r="A33" s="135"/>
      <c r="B33" s="28" t="s">
        <v>225</v>
      </c>
      <c r="C33" s="61" t="s">
        <v>214</v>
      </c>
      <c r="D33" s="7" t="s">
        <v>247</v>
      </c>
      <c r="E33" s="6" t="s">
        <v>248</v>
      </c>
      <c r="F33" s="64" t="s">
        <v>96</v>
      </c>
      <c r="G33" s="63" t="s">
        <v>116</v>
      </c>
      <c r="H33" s="102"/>
      <c r="I33" s="119" t="s">
        <v>233</v>
      </c>
      <c r="J33" s="81" t="str">
        <f t="shared" si="7"/>
        <v/>
      </c>
      <c r="K33" s="100"/>
      <c r="L33" s="110" t="s">
        <v>233</v>
      </c>
      <c r="M33" s="33" t="str">
        <f t="shared" si="3"/>
        <v/>
      </c>
      <c r="N33" s="3"/>
      <c r="O33" s="34" t="str">
        <f t="shared" si="2"/>
        <v>○</v>
      </c>
    </row>
    <row r="34" spans="1:15" s="1" customFormat="1" ht="24">
      <c r="A34" s="136"/>
      <c r="B34" s="28" t="s">
        <v>226</v>
      </c>
      <c r="C34" s="61" t="s">
        <v>215</v>
      </c>
      <c r="D34" s="23" t="s">
        <v>74</v>
      </c>
      <c r="E34" s="21" t="s">
        <v>75</v>
      </c>
      <c r="F34" s="20" t="s">
        <v>76</v>
      </c>
      <c r="G34" s="16" t="s">
        <v>77</v>
      </c>
      <c r="H34" s="120" t="s">
        <v>249</v>
      </c>
      <c r="I34" s="119"/>
      <c r="J34" s="82" t="str">
        <f t="shared" si="7"/>
        <v/>
      </c>
      <c r="K34" s="103"/>
      <c r="L34" s="110" t="s">
        <v>233</v>
      </c>
      <c r="M34" s="33" t="str">
        <f t="shared" si="3"/>
        <v/>
      </c>
      <c r="N34" s="89" t="s">
        <v>243</v>
      </c>
      <c r="O34" s="34" t="str">
        <f t="shared" si="2"/>
        <v/>
      </c>
    </row>
    <row r="35" spans="1:15" ht="13.5" customHeight="1">
      <c r="A35" s="125" t="s">
        <v>171</v>
      </c>
      <c r="B35" s="126"/>
      <c r="C35" s="126"/>
      <c r="D35" s="126"/>
      <c r="E35" s="127"/>
      <c r="F35" s="125"/>
      <c r="G35" s="126"/>
      <c r="H35" s="76">
        <f>COUNTA(H19:H34)</f>
        <v>10</v>
      </c>
      <c r="I35" s="84">
        <f t="shared" ref="I35:L35" si="8">COUNTA(I19:I34)</f>
        <v>6</v>
      </c>
      <c r="J35" s="79">
        <f>COUNTIF(J19:J34,"○")</f>
        <v>0</v>
      </c>
      <c r="K35" s="76">
        <f t="shared" si="8"/>
        <v>7</v>
      </c>
      <c r="L35" s="84">
        <f t="shared" si="8"/>
        <v>9</v>
      </c>
      <c r="M35" s="76">
        <f>COUNTIF(M19:M34,"○")</f>
        <v>0</v>
      </c>
      <c r="N35" s="76" t="s">
        <v>200</v>
      </c>
      <c r="O35" s="79">
        <f>COUNTIF(O19:O34,"○")</f>
        <v>13</v>
      </c>
    </row>
    <row r="36" spans="1:15">
      <c r="A36" s="121" t="s">
        <v>172</v>
      </c>
      <c r="B36" s="121"/>
      <c r="C36" s="121"/>
      <c r="D36" s="121"/>
      <c r="E36" s="121"/>
      <c r="F36" s="30"/>
      <c r="G36" s="30"/>
      <c r="H36" s="31">
        <f>H18+H35</f>
        <v>16</v>
      </c>
      <c r="I36" s="66">
        <f t="shared" ref="I36:O36" si="9">I18+I35</f>
        <v>15</v>
      </c>
      <c r="J36" s="30">
        <f t="shared" si="9"/>
        <v>0</v>
      </c>
      <c r="K36" s="31">
        <f t="shared" si="9"/>
        <v>12</v>
      </c>
      <c r="L36" s="66">
        <f t="shared" si="9"/>
        <v>19</v>
      </c>
      <c r="M36" s="30">
        <f t="shared" si="9"/>
        <v>0</v>
      </c>
      <c r="N36" s="30" t="s">
        <v>200</v>
      </c>
      <c r="O36" s="30">
        <f t="shared" si="9"/>
        <v>25</v>
      </c>
    </row>
  </sheetData>
  <mergeCells count="12">
    <mergeCell ref="A36:E36"/>
    <mergeCell ref="H1:J1"/>
    <mergeCell ref="A18:E18"/>
    <mergeCell ref="A35:E35"/>
    <mergeCell ref="N1:O2"/>
    <mergeCell ref="K1:M1"/>
    <mergeCell ref="C1:E1"/>
    <mergeCell ref="A3:A17"/>
    <mergeCell ref="B1:B2"/>
    <mergeCell ref="A1:A2"/>
    <mergeCell ref="A19:A34"/>
    <mergeCell ref="F35:G35"/>
  </mergeCells>
  <phoneticPr fontId="2"/>
  <pageMargins left="0.70866141732283472" right="0.70866141732283472" top="0.74803149606299213" bottom="0.74803149606299213" header="0.31496062992125984" footer="0.31496062992125984"/>
  <pageSetup paperSize="8" scale="68" fitToHeight="0" orientation="landscape" r:id="rId1"/>
  <headerFooter>
    <oddHeader>&amp;L&amp;"-,太字"&amp;14■地理空間情報集約システムLGWAN版導入に関するアンケート調査結果一覧&amp;R&amp;"-,太字"&amp;14資料２</oddHeader>
    <oddFooter>&amp;P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topLeftCell="A28" workbookViewId="0">
      <selection activeCell="L29" sqref="L29"/>
    </sheetView>
  </sheetViews>
  <sheetFormatPr defaultRowHeight="13.5"/>
  <cols>
    <col min="3" max="3" width="12.625" customWidth="1"/>
    <col min="4" max="5" width="10.625" customWidth="1"/>
  </cols>
  <sheetData>
    <row r="1" spans="1:10">
      <c r="A1" s="137" t="str">
        <f ca="1">RIGHT(CELL("filename",$A$1),LEN(CELL("filename",$A$1))-FIND("]",CELL("filename",$A$1)))</f>
        <v>設問1</v>
      </c>
      <c r="C1" s="138" t="s">
        <v>141</v>
      </c>
      <c r="D1" s="138"/>
      <c r="E1" s="138"/>
      <c r="F1" s="138"/>
      <c r="G1" s="138"/>
      <c r="H1" s="138"/>
      <c r="I1" s="138"/>
      <c r="J1" s="138"/>
    </row>
    <row r="2" spans="1:10">
      <c r="A2" s="137"/>
      <c r="C2" s="138"/>
      <c r="D2" s="138"/>
      <c r="E2" s="138"/>
      <c r="F2" s="138"/>
      <c r="G2" s="138"/>
      <c r="H2" s="138"/>
      <c r="I2" s="138"/>
      <c r="J2" s="138"/>
    </row>
    <row r="3" spans="1:10">
      <c r="A3" s="137"/>
      <c r="C3" t="s">
        <v>140</v>
      </c>
    </row>
    <row r="4" spans="1:10">
      <c r="A4" s="80"/>
    </row>
    <row r="5" spans="1:10" ht="14.25" thickBot="1">
      <c r="C5" s="57" t="s">
        <v>173</v>
      </c>
    </row>
    <row r="6" spans="1:10" ht="14.25" thickBot="1">
      <c r="C6" s="39" t="s">
        <v>142</v>
      </c>
      <c r="D6" s="35" t="s">
        <v>143</v>
      </c>
      <c r="E6" s="35" t="s">
        <v>144</v>
      </c>
    </row>
    <row r="7" spans="1:10" ht="14.25" thickBot="1">
      <c r="C7" s="40" t="s">
        <v>152</v>
      </c>
      <c r="D7" s="37">
        <f>集計結果!H36</f>
        <v>16</v>
      </c>
      <c r="E7" s="86">
        <f>D7/$D$10</f>
        <v>0.5161290322580645</v>
      </c>
    </row>
    <row r="8" spans="1:10" ht="14.25" thickBot="1">
      <c r="C8" s="40" t="s">
        <v>146</v>
      </c>
      <c r="D8" s="37">
        <f>集計結果!I36</f>
        <v>15</v>
      </c>
      <c r="E8" s="86">
        <f>D8/$D$10</f>
        <v>0.4838709677419355</v>
      </c>
    </row>
    <row r="9" spans="1:10" ht="14.25" thickBot="1">
      <c r="C9" s="38" t="s">
        <v>158</v>
      </c>
      <c r="D9" s="37">
        <f>集計結果!J36</f>
        <v>0</v>
      </c>
      <c r="E9" s="87"/>
    </row>
    <row r="10" spans="1:10" ht="15" thickTop="1" thickBot="1">
      <c r="C10" s="36" t="s">
        <v>145</v>
      </c>
      <c r="D10" s="56">
        <f>SUM(D7:D8)</f>
        <v>31</v>
      </c>
      <c r="E10" s="88">
        <f>SUM(E7:E9)</f>
        <v>1</v>
      </c>
    </row>
    <row r="21" spans="3:5" ht="14.25" thickBot="1">
      <c r="C21" s="57" t="s">
        <v>174</v>
      </c>
    </row>
    <row r="22" spans="3:5" ht="14.25" thickBot="1">
      <c r="C22" s="39" t="s">
        <v>142</v>
      </c>
      <c r="D22" s="35" t="s">
        <v>143</v>
      </c>
      <c r="E22" s="35" t="s">
        <v>144</v>
      </c>
    </row>
    <row r="23" spans="3:5" ht="14.25" thickBot="1">
      <c r="C23" s="40" t="s">
        <v>147</v>
      </c>
      <c r="D23" s="37">
        <f>集計結果!H18</f>
        <v>6</v>
      </c>
      <c r="E23" s="86">
        <f>D23/$D$26</f>
        <v>0.4</v>
      </c>
    </row>
    <row r="24" spans="3:5" ht="14.25" thickBot="1">
      <c r="C24" s="40" t="s">
        <v>146</v>
      </c>
      <c r="D24" s="37">
        <f>集計結果!I18</f>
        <v>9</v>
      </c>
      <c r="E24" s="86">
        <f>D24/$D$26</f>
        <v>0.6</v>
      </c>
    </row>
    <row r="25" spans="3:5" ht="14.25" thickBot="1">
      <c r="C25" s="38" t="s">
        <v>158</v>
      </c>
      <c r="D25" s="37">
        <f>集計結果!J18</f>
        <v>0</v>
      </c>
      <c r="E25" s="87"/>
    </row>
    <row r="26" spans="3:5" ht="15" thickTop="1" thickBot="1">
      <c r="C26" s="36" t="s">
        <v>145</v>
      </c>
      <c r="D26" s="56">
        <f>SUM(D23:D24)</f>
        <v>15</v>
      </c>
      <c r="E26" s="88">
        <f>SUM(E23:E25)</f>
        <v>1</v>
      </c>
    </row>
    <row r="36" spans="3:5" ht="14.25" thickBot="1">
      <c r="C36" s="57" t="s">
        <v>175</v>
      </c>
    </row>
    <row r="37" spans="3:5" ht="14.25" thickBot="1">
      <c r="C37" s="39" t="s">
        <v>142</v>
      </c>
      <c r="D37" s="35" t="s">
        <v>143</v>
      </c>
      <c r="E37" s="35" t="s">
        <v>144</v>
      </c>
    </row>
    <row r="38" spans="3:5" ht="14.25" thickBot="1">
      <c r="C38" s="40" t="s">
        <v>147</v>
      </c>
      <c r="D38" s="37">
        <f>集計結果!H35</f>
        <v>10</v>
      </c>
      <c r="E38" s="86">
        <f>D38/$D$41</f>
        <v>0.625</v>
      </c>
    </row>
    <row r="39" spans="3:5" ht="14.25" thickBot="1">
      <c r="C39" s="40" t="s">
        <v>146</v>
      </c>
      <c r="D39" s="37">
        <f>集計結果!I35</f>
        <v>6</v>
      </c>
      <c r="E39" s="86">
        <f>D39/$D$41</f>
        <v>0.375</v>
      </c>
    </row>
    <row r="40" spans="3:5" ht="14.25" thickBot="1">
      <c r="C40" s="38" t="s">
        <v>158</v>
      </c>
      <c r="D40" s="37">
        <f>集計結果!J35</f>
        <v>0</v>
      </c>
      <c r="E40" s="87"/>
    </row>
    <row r="41" spans="3:5" ht="15" thickTop="1" thickBot="1">
      <c r="C41" s="36" t="s">
        <v>145</v>
      </c>
      <c r="D41" s="56">
        <f>SUM(D38:D39)</f>
        <v>16</v>
      </c>
      <c r="E41" s="88">
        <f>SUM(E38:E40)</f>
        <v>1</v>
      </c>
    </row>
  </sheetData>
  <mergeCells count="2">
    <mergeCell ref="A1:A3"/>
    <mergeCell ref="C1:J2"/>
  </mergeCells>
  <phoneticPr fontId="2"/>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topLeftCell="A31" zoomScaleNormal="100" workbookViewId="0">
      <selection activeCell="L37" sqref="L37"/>
    </sheetView>
  </sheetViews>
  <sheetFormatPr defaultRowHeight="13.5"/>
  <cols>
    <col min="3" max="3" width="11.25" customWidth="1"/>
    <col min="4" max="5" width="11.375" customWidth="1"/>
  </cols>
  <sheetData>
    <row r="1" spans="1:5">
      <c r="A1" s="137" t="str">
        <f ca="1">RIGHT(CELL("filename",$A$2),LEN(CELL("filename",$A$2))-FIND("]",CELL("filename",$A$2)))</f>
        <v>設問2</v>
      </c>
      <c r="C1" t="s">
        <v>148</v>
      </c>
    </row>
    <row r="2" spans="1:5">
      <c r="A2" s="137"/>
    </row>
    <row r="3" spans="1:5">
      <c r="A3" s="137"/>
    </row>
    <row r="4" spans="1:5" ht="14.25" thickBot="1">
      <c r="C4" s="57" t="s">
        <v>173</v>
      </c>
    </row>
    <row r="5" spans="1:5" ht="14.25" thickBot="1">
      <c r="C5" s="39" t="s">
        <v>142</v>
      </c>
      <c r="D5" s="35" t="s">
        <v>143</v>
      </c>
      <c r="E5" s="35" t="s">
        <v>144</v>
      </c>
    </row>
    <row r="6" spans="1:5" ht="14.25" thickBot="1">
      <c r="C6" s="40" t="s">
        <v>230</v>
      </c>
      <c r="D6" s="37">
        <f>集計結果!K36</f>
        <v>12</v>
      </c>
      <c r="E6" s="86">
        <f>D6/$D$9</f>
        <v>0.38709677419354838</v>
      </c>
    </row>
    <row r="7" spans="1:5" ht="14.25" thickBot="1">
      <c r="C7" s="40" t="s">
        <v>231</v>
      </c>
      <c r="D7" s="37">
        <f>集計結果!L36</f>
        <v>19</v>
      </c>
      <c r="E7" s="86">
        <f>D7/$D$9</f>
        <v>0.61290322580645162</v>
      </c>
    </row>
    <row r="8" spans="1:5" ht="14.25" thickBot="1">
      <c r="C8" s="38" t="s">
        <v>158</v>
      </c>
      <c r="D8" s="37">
        <f>集計結果!M36</f>
        <v>0</v>
      </c>
      <c r="E8" s="87"/>
    </row>
    <row r="9" spans="1:5" ht="15" thickTop="1" thickBot="1">
      <c r="C9" s="36" t="s">
        <v>145</v>
      </c>
      <c r="D9" s="56">
        <f>SUM(D6:D7)</f>
        <v>31</v>
      </c>
      <c r="E9" s="88">
        <f>SUM(E6:E8)</f>
        <v>1</v>
      </c>
    </row>
    <row r="20" spans="3:5" ht="14.25" thickBot="1">
      <c r="C20" s="57" t="s">
        <v>174</v>
      </c>
    </row>
    <row r="21" spans="3:5" ht="14.25" thickBot="1">
      <c r="C21" s="39" t="s">
        <v>142</v>
      </c>
      <c r="D21" s="35" t="s">
        <v>143</v>
      </c>
      <c r="E21" s="35" t="s">
        <v>144</v>
      </c>
    </row>
    <row r="22" spans="3:5" ht="14.25" thickBot="1">
      <c r="C22" s="40" t="s">
        <v>230</v>
      </c>
      <c r="D22" s="37">
        <f>集計結果!K18</f>
        <v>5</v>
      </c>
      <c r="E22" s="86">
        <f>D22/$D$25</f>
        <v>0.33333333333333331</v>
      </c>
    </row>
    <row r="23" spans="3:5" ht="14.25" thickBot="1">
      <c r="C23" s="40" t="s">
        <v>231</v>
      </c>
      <c r="D23" s="37">
        <f>集計結果!L18</f>
        <v>10</v>
      </c>
      <c r="E23" s="86">
        <f>D23/$D$25</f>
        <v>0.66666666666666663</v>
      </c>
    </row>
    <row r="24" spans="3:5" ht="14.25" thickBot="1">
      <c r="C24" s="38" t="s">
        <v>158</v>
      </c>
      <c r="D24" s="37">
        <f>集計結果!M18</f>
        <v>0</v>
      </c>
      <c r="E24" s="87"/>
    </row>
    <row r="25" spans="3:5" ht="15" thickTop="1" thickBot="1">
      <c r="C25" s="36" t="s">
        <v>145</v>
      </c>
      <c r="D25" s="56">
        <f>SUM(D22:D23)</f>
        <v>15</v>
      </c>
      <c r="E25" s="88">
        <f>SUM(E22:E24)</f>
        <v>1</v>
      </c>
    </row>
    <row r="37" spans="3:5" ht="14.25" thickBot="1">
      <c r="C37" s="57" t="s">
        <v>175</v>
      </c>
    </row>
    <row r="38" spans="3:5" ht="14.25" thickBot="1">
      <c r="C38" s="39" t="s">
        <v>142</v>
      </c>
      <c r="D38" s="35" t="s">
        <v>143</v>
      </c>
      <c r="E38" s="35" t="s">
        <v>144</v>
      </c>
    </row>
    <row r="39" spans="3:5" ht="14.25" thickBot="1">
      <c r="C39" s="40" t="s">
        <v>230</v>
      </c>
      <c r="D39" s="37">
        <f>集計結果!K35</f>
        <v>7</v>
      </c>
      <c r="E39" s="86">
        <f>D39/$D$42</f>
        <v>0.4375</v>
      </c>
    </row>
    <row r="40" spans="3:5" ht="14.25" thickBot="1">
      <c r="C40" s="40" t="s">
        <v>231</v>
      </c>
      <c r="D40" s="37">
        <f>集計結果!L35</f>
        <v>9</v>
      </c>
      <c r="E40" s="86">
        <f>D40/$D$42</f>
        <v>0.5625</v>
      </c>
    </row>
    <row r="41" spans="3:5" ht="14.25" thickBot="1">
      <c r="C41" s="38" t="s">
        <v>158</v>
      </c>
      <c r="D41" s="37">
        <f>集計結果!M35</f>
        <v>0</v>
      </c>
      <c r="E41" s="87"/>
    </row>
    <row r="42" spans="3:5" ht="15" thickTop="1" thickBot="1">
      <c r="C42" s="36" t="s">
        <v>145</v>
      </c>
      <c r="D42" s="56">
        <f>SUM(D39:D40)</f>
        <v>16</v>
      </c>
      <c r="E42" s="88">
        <f>SUM(E39:E41)</f>
        <v>1</v>
      </c>
    </row>
  </sheetData>
  <mergeCells count="1">
    <mergeCell ref="A1:A3"/>
  </mergeCells>
  <phoneticPr fontId="2"/>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election activeCell="B7" sqref="B7"/>
    </sheetView>
  </sheetViews>
  <sheetFormatPr defaultRowHeight="13.5"/>
  <cols>
    <col min="3" max="3" width="27.25" customWidth="1"/>
    <col min="4" max="4" width="66.875" customWidth="1"/>
    <col min="5" max="5" width="11.75" customWidth="1"/>
  </cols>
  <sheetData>
    <row r="1" spans="1:5">
      <c r="A1" s="137" t="str">
        <f ca="1">RIGHT(CELL("filename",$A$3),LEN(CELL("filename",$A$3))-FIND("]",CELL("filename",$A$3)))</f>
        <v>設問3</v>
      </c>
      <c r="C1" t="s">
        <v>149</v>
      </c>
    </row>
    <row r="2" spans="1:5">
      <c r="A2" s="137"/>
    </row>
    <row r="3" spans="1:5" ht="14.25" thickBot="1">
      <c r="A3" s="137"/>
    </row>
    <row r="4" spans="1:5" ht="14.25" thickBot="1">
      <c r="C4" s="41" t="s">
        <v>150</v>
      </c>
      <c r="D4" s="41" t="s">
        <v>151</v>
      </c>
      <c r="E4" s="49"/>
    </row>
    <row r="5" spans="1:5" ht="48" customHeight="1" thickBot="1">
      <c r="C5" s="51" t="s">
        <v>5</v>
      </c>
      <c r="D5" s="52" t="s">
        <v>180</v>
      </c>
      <c r="E5" s="50"/>
    </row>
    <row r="6" spans="1:5" ht="33.75" customHeight="1" thickBot="1">
      <c r="C6" s="51" t="s">
        <v>181</v>
      </c>
      <c r="D6" s="53" t="s">
        <v>182</v>
      </c>
      <c r="E6" s="50"/>
    </row>
    <row r="7" spans="1:5" ht="66" customHeight="1" thickBot="1">
      <c r="C7" s="51" t="s">
        <v>183</v>
      </c>
      <c r="D7" s="52" t="s">
        <v>184</v>
      </c>
      <c r="E7" s="48"/>
    </row>
    <row r="8" spans="1:5" ht="144" customHeight="1" thickBot="1">
      <c r="C8" s="54" t="s">
        <v>185</v>
      </c>
      <c r="D8" s="55" t="s">
        <v>186</v>
      </c>
      <c r="E8" s="44"/>
    </row>
    <row r="9" spans="1:5">
      <c r="C9" s="42"/>
      <c r="D9" s="43"/>
      <c r="E9" s="44"/>
    </row>
    <row r="10" spans="1:5">
      <c r="C10" s="45"/>
      <c r="D10" s="43"/>
      <c r="E10" s="44"/>
    </row>
    <row r="11" spans="1:5">
      <c r="C11" s="46"/>
      <c r="D11" s="47"/>
      <c r="E11" s="44"/>
    </row>
  </sheetData>
  <mergeCells count="1">
    <mergeCell ref="A1:A3"/>
  </mergeCells>
  <phoneticPr fontId="2"/>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集計結果</vt:lpstr>
      <vt:lpstr>設問1</vt:lpstr>
      <vt:lpstr>設問2</vt:lpstr>
      <vt:lpstr>設問3</vt:lpstr>
      <vt:lpstr>集計結果!Print_Titles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jouhou05</dc:creator>
  <cp:lastModifiedBy>Administrator</cp:lastModifiedBy>
  <cp:lastPrinted>2016-11-01T04:12:24Z</cp:lastPrinted>
  <dcterms:created xsi:type="dcterms:W3CDTF">2016-04-12T23:57:15Z</dcterms:created>
  <dcterms:modified xsi:type="dcterms:W3CDTF">2016-11-01T04:29:39Z</dcterms:modified>
</cp:coreProperties>
</file>